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ASG\DASG Budget\DASG Budget 2024-2025\"/>
    </mc:Choice>
  </mc:AlternateContent>
  <xr:revisionPtr revIDLastSave="0" documentId="13_ncr:1_{78D795BE-96CC-47E2-A50C-B684153E3543}" xr6:coauthVersionLast="47" xr6:coauthVersionMax="47" xr10:uidLastSave="{00000000-0000-0000-0000-000000000000}"/>
  <bookViews>
    <workbookView xWindow="345" yWindow="435" windowWidth="28305" windowHeight="14925" xr2:uid="{00000000-000D-0000-FFFF-FFFF00000000}"/>
  </bookViews>
  <sheets>
    <sheet name="2024-2025 DASG Budget (Fund 46)" sheetId="1" r:id="rId1"/>
  </sheets>
  <definedNames>
    <definedName name="_xlnm.Print_Titles" localSheetId="0">'2024-2025 DASG Budget (Fund 46)'!$1:$3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2" i="1" l="1"/>
  <c r="K62" i="1"/>
  <c r="J52" i="1"/>
  <c r="K52" i="1"/>
  <c r="J47" i="1"/>
  <c r="K47" i="1"/>
  <c r="J42" i="1"/>
  <c r="K42" i="1"/>
  <c r="J37" i="1"/>
  <c r="K37" i="1"/>
  <c r="J21" i="1"/>
  <c r="K21" i="1"/>
  <c r="J17" i="1"/>
  <c r="K17" i="1"/>
  <c r="J13" i="1"/>
  <c r="K13" i="1"/>
  <c r="K23" i="1" l="1"/>
  <c r="J23" i="1"/>
  <c r="J64" i="1"/>
  <c r="J66" i="1" s="1"/>
  <c r="K64" i="1"/>
  <c r="K66" i="1" s="1"/>
  <c r="D62" i="1"/>
  <c r="D64" i="1" s="1"/>
  <c r="D66" i="1" s="1"/>
  <c r="E62" i="1"/>
  <c r="E64" i="1" s="1"/>
  <c r="E66" i="1" s="1"/>
  <c r="F62" i="1"/>
  <c r="F64" i="1" s="1"/>
  <c r="F66" i="1" s="1"/>
  <c r="G62" i="1"/>
  <c r="G64" i="1" s="1"/>
  <c r="G66" i="1" s="1"/>
  <c r="H62" i="1"/>
  <c r="H64" i="1" s="1"/>
  <c r="H66" i="1" s="1"/>
  <c r="I62" i="1"/>
  <c r="I64" i="1" s="1"/>
  <c r="I66" i="1" s="1"/>
  <c r="E33" i="1" l="1"/>
  <c r="F33" i="1"/>
  <c r="G33" i="1"/>
  <c r="H33" i="1"/>
  <c r="I33" i="1"/>
  <c r="J33" i="1"/>
  <c r="K33" i="1"/>
  <c r="E42" i="1"/>
  <c r="F42" i="1"/>
  <c r="G42" i="1"/>
  <c r="H42" i="1"/>
  <c r="I42" i="1"/>
  <c r="E37" i="1"/>
  <c r="F37" i="1"/>
  <c r="G37" i="1"/>
  <c r="H37" i="1"/>
  <c r="I37" i="1"/>
  <c r="E17" i="1"/>
  <c r="F17" i="1"/>
  <c r="G17" i="1"/>
  <c r="H17" i="1"/>
  <c r="I17" i="1"/>
  <c r="E13" i="1"/>
  <c r="E23" i="1" s="1"/>
  <c r="F13" i="1"/>
  <c r="F23" i="1" s="1"/>
  <c r="G13" i="1"/>
  <c r="H13" i="1"/>
  <c r="I13" i="1"/>
  <c r="E21" i="1"/>
  <c r="F21" i="1"/>
  <c r="G21" i="1"/>
  <c r="H21" i="1"/>
  <c r="I21" i="1"/>
  <c r="E47" i="1"/>
  <c r="F47" i="1"/>
  <c r="G47" i="1"/>
  <c r="H47" i="1"/>
  <c r="I47" i="1"/>
  <c r="E52" i="1"/>
  <c r="F52" i="1"/>
  <c r="G52" i="1"/>
  <c r="H52" i="1"/>
  <c r="I52" i="1"/>
  <c r="E76" i="1"/>
  <c r="E78" i="1" s="1"/>
  <c r="E80" i="1" s="1"/>
  <c r="F76" i="1"/>
  <c r="F78" i="1" s="1"/>
  <c r="F80" i="1" s="1"/>
  <c r="G76" i="1"/>
  <c r="G78" i="1" s="1"/>
  <c r="G80" i="1" s="1"/>
  <c r="H76" i="1"/>
  <c r="H78" i="1" s="1"/>
  <c r="H80" i="1" s="1"/>
  <c r="I76" i="1"/>
  <c r="I78" i="1" s="1"/>
  <c r="I80" i="1" s="1"/>
  <c r="J76" i="1"/>
  <c r="J78" i="1" s="1"/>
  <c r="J80" i="1" s="1"/>
  <c r="K76" i="1"/>
  <c r="K78" i="1" s="1"/>
  <c r="K80" i="1" s="1"/>
  <c r="D76" i="1"/>
  <c r="D78" i="1" s="1"/>
  <c r="D80" i="1" s="1"/>
  <c r="D52" i="1"/>
  <c r="D47" i="1"/>
  <c r="D42" i="1"/>
  <c r="D33" i="1"/>
  <c r="D37" i="1"/>
  <c r="D17" i="1"/>
  <c r="D13" i="1"/>
  <c r="D21" i="1"/>
  <c r="I23" i="1" l="1"/>
  <c r="H23" i="1"/>
  <c r="D23" i="1"/>
  <c r="G23" i="1"/>
  <c r="K54" i="1"/>
  <c r="K68" i="1" s="1"/>
  <c r="K82" i="1" s="1"/>
  <c r="I54" i="1"/>
  <c r="H54" i="1"/>
  <c r="H68" i="1" s="1"/>
  <c r="H82" i="1" s="1"/>
  <c r="G54" i="1"/>
  <c r="G68" i="1" s="1"/>
  <c r="G82" i="1" s="1"/>
  <c r="D54" i="1"/>
  <c r="F54" i="1"/>
  <c r="J54" i="1"/>
  <c r="J68" i="1" s="1"/>
  <c r="J82" i="1" s="1"/>
  <c r="E54" i="1"/>
  <c r="I68" i="1" l="1"/>
  <c r="I82" i="1" s="1"/>
  <c r="F68" i="1"/>
  <c r="F82" i="1" s="1"/>
  <c r="D68" i="1"/>
  <c r="D82" i="1" s="1"/>
  <c r="E68" i="1"/>
  <c r="E82" i="1" s="1"/>
  <c r="J88" i="1"/>
  <c r="K86" i="1"/>
  <c r="J86" i="1" l="1"/>
</calcChain>
</file>

<file path=xl/sharedStrings.xml><?xml version="1.0" encoding="utf-8"?>
<sst xmlns="http://schemas.openxmlformats.org/spreadsheetml/2006/main" count="106" uniqueCount="75">
  <si>
    <t>Total Advocacy Training &amp; Events</t>
  </si>
  <si>
    <t>VIDA</t>
  </si>
  <si>
    <t>Student Payroll</t>
  </si>
  <si>
    <t>Supplies</t>
  </si>
  <si>
    <t>Facilities Rental</t>
  </si>
  <si>
    <t>Subtotal</t>
  </si>
  <si>
    <t>Account Number</t>
  </si>
  <si>
    <t>Object</t>
  </si>
  <si>
    <t>Account Name</t>
  </si>
  <si>
    <t>Budgeter's Name</t>
  </si>
  <si>
    <t>Code</t>
  </si>
  <si>
    <t>Object Code Name</t>
  </si>
  <si>
    <t>Finance</t>
  </si>
  <si>
    <t>Request</t>
  </si>
  <si>
    <t>Recommendation</t>
  </si>
  <si>
    <t>Budget</t>
  </si>
  <si>
    <t>Student Rep Fee (SRF) Expenses</t>
  </si>
  <si>
    <t>Advocacy Training &amp; Events</t>
  </si>
  <si>
    <t>Intrafund Transfers</t>
  </si>
  <si>
    <t>Total Student Rep Fee (SRF) Expenses</t>
  </si>
  <si>
    <t>Kaufman,</t>
  </si>
  <si>
    <t>Cynthia</t>
  </si>
  <si>
    <t>Senate</t>
  </si>
  <si>
    <t>Approved</t>
  </si>
  <si>
    <t>Food/Refreshments</t>
  </si>
  <si>
    <t>46-56350</t>
  </si>
  <si>
    <t>46-56430</t>
  </si>
  <si>
    <t>Allocations</t>
  </si>
  <si>
    <t>Total Allocations</t>
  </si>
  <si>
    <t>End of Year</t>
  </si>
  <si>
    <t>Other Outgo</t>
  </si>
  <si>
    <t>Total Other Outgo</t>
  </si>
  <si>
    <t>46-75100</t>
  </si>
  <si>
    <t>Total Available to Allocate</t>
  </si>
  <si>
    <t>Amount Remaining to Allocate</t>
  </si>
  <si>
    <t>Difference Between Total to Allocate and Total Requests</t>
  </si>
  <si>
    <t>CCCCO Outgo (Must Equal Half of Fund 46 Annual Revenue)</t>
  </si>
  <si>
    <t>Original</t>
  </si>
  <si>
    <t>Budget *</t>
  </si>
  <si>
    <t>Stipulations/Notes ***</t>
  </si>
  <si>
    <t>Yi-Baker,</t>
  </si>
  <si>
    <t>Hyon Chu</t>
  </si>
  <si>
    <t>Stockwell,</t>
  </si>
  <si>
    <t>Robert</t>
  </si>
  <si>
    <t>Actual Spent **</t>
  </si>
  <si>
    <t>Unspent **</t>
  </si>
  <si>
    <t>46-56405</t>
  </si>
  <si>
    <t>California Campus Camp (formerly Campus Camp Wellstone)</t>
  </si>
  <si>
    <t>FA PAC Internship Program</t>
  </si>
  <si>
    <t>Public Policy School</t>
  </si>
  <si>
    <t>46-56429</t>
  </si>
  <si>
    <t>Fund 46 Variance</t>
  </si>
  <si>
    <t>Hourly Benefits</t>
  </si>
  <si>
    <t>Technical and Professional Services</t>
  </si>
  <si>
    <t>Domestic Conference and Travel</t>
  </si>
  <si>
    <t>Total Campus Expenses</t>
  </si>
  <si>
    <t>Campus Expenses</t>
  </si>
  <si>
    <t>Total State Expenses</t>
  </si>
  <si>
    <t>State Expenses</t>
  </si>
  <si>
    <t>2022-2023</t>
  </si>
  <si>
    <t>FACCC Advocacy and Policy Conference</t>
  </si>
  <si>
    <t>2023-2024</t>
  </si>
  <si>
    <t>Revised 2022-2023 budget is $8,364 due to Special Allocations</t>
  </si>
  <si>
    <t>CCCSAA Student Leadership Conference</t>
  </si>
  <si>
    <t>SSCCC General Assemblies</t>
  </si>
  <si>
    <t>Special Allocations</t>
  </si>
  <si>
    <t>Total Special Allocations</t>
  </si>
  <si>
    <t>Fund 46 Special Allocations</t>
  </si>
  <si>
    <t>2024-2025</t>
  </si>
  <si>
    <t>DASG Operational - Government &amp; Support Costs</t>
  </si>
  <si>
    <t>46-511xx (was 46-52640)</t>
  </si>
  <si>
    <t>46-51395 (was 46-51403)</t>
  </si>
  <si>
    <t>46-511xx (was 46-52612)</t>
  </si>
  <si>
    <t>46-56xxx (was 46-52644)</t>
  </si>
  <si>
    <t>46-58000 (was 46-51400)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</si>
</sst>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u/>
      <sz val="9"/>
      <name val="Aptos Narrow"/>
      <family val="2"/>
      <scheme val="minor"/>
    </font>
    <font>
      <sz val="8"/>
      <name val="Aptos Narrow"/>
      <family val="2"/>
      <scheme val="minor"/>
    </font>
    <font>
      <b/>
      <u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39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4" fontId="4" fillId="0" borderId="0" xfId="0" applyNumberFormat="1" applyFont="1"/>
    <xf numFmtId="4" fontId="2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/>
    </xf>
    <xf numFmtId="0" fontId="4" fillId="0" borderId="2" xfId="0" applyFont="1" applyBorder="1"/>
    <xf numFmtId="4" fontId="5" fillId="0" borderId="0" xfId="0" applyNumberFormat="1" applyFont="1"/>
    <xf numFmtId="4" fontId="3" fillId="0" borderId="0" xfId="1" applyNumberFormat="1" applyFont="1" applyAlignment="1"/>
    <xf numFmtId="4" fontId="3" fillId="0" borderId="0" xfId="0" applyNumberFormat="1" applyFont="1"/>
    <xf numFmtId="3" fontId="4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4" fontId="3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39" fontId="4" fillId="0" borderId="0" xfId="0" applyNumberFormat="1" applyFont="1"/>
    <xf numFmtId="39" fontId="2" fillId="0" borderId="0" xfId="0" applyNumberFormat="1" applyFont="1"/>
    <xf numFmtId="39" fontId="2" fillId="0" borderId="2" xfId="0" applyNumberFormat="1" applyFont="1" applyBorder="1"/>
    <xf numFmtId="39" fontId="5" fillId="0" borderId="0" xfId="0" applyNumberFormat="1" applyFont="1"/>
    <xf numFmtId="39" fontId="5" fillId="0" borderId="0" xfId="1" applyNumberFormat="1" applyFont="1" applyAlignment="1"/>
    <xf numFmtId="39" fontId="3" fillId="0" borderId="0" xfId="1" applyNumberFormat="1" applyFont="1" applyAlignment="1"/>
    <xf numFmtId="39" fontId="3" fillId="0" borderId="0" xfId="0" applyNumberFormat="1" applyFont="1"/>
    <xf numFmtId="39" fontId="3" fillId="0" borderId="2" xfId="0" applyNumberFormat="1" applyFont="1" applyBorder="1"/>
    <xf numFmtId="0" fontId="6" fillId="0" borderId="0" xfId="0" applyFont="1" applyAlignment="1">
      <alignment horizontal="left"/>
    </xf>
    <xf numFmtId="0" fontId="5" fillId="0" borderId="0" xfId="0" applyFont="1"/>
    <xf numFmtId="39" fontId="3" fillId="0" borderId="3" xfId="0" applyNumberFormat="1" applyFont="1" applyBorder="1"/>
    <xf numFmtId="4" fontId="7" fillId="0" borderId="3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39" fontId="3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8"/>
  <sheetViews>
    <sheetView tabSelected="1" view="pageBreakPreview" zoomScale="130" zoomScaleNormal="100" zoomScaleSheetLayoutView="130" workbookViewId="0">
      <pane ySplit="3" topLeftCell="A4" activePane="bottomLeft" state="frozen"/>
      <selection pane="bottomLeft" activeCell="C6" sqref="C6"/>
    </sheetView>
  </sheetViews>
  <sheetFormatPr defaultColWidth="9.140625" defaultRowHeight="12" x14ac:dyDescent="0.2"/>
  <cols>
    <col min="1" max="1" width="18.85546875" style="11" customWidth="1"/>
    <col min="2" max="2" width="7.7109375" style="4" customWidth="1"/>
    <col min="3" max="3" width="40" style="4" customWidth="1"/>
    <col min="4" max="4" width="11.7109375" style="4" customWidth="1"/>
    <col min="5" max="5" width="12.85546875" style="4" customWidth="1"/>
    <col min="6" max="6" width="16.7109375" style="4" customWidth="1"/>
    <col min="7" max="7" width="12.85546875" style="4" customWidth="1"/>
    <col min="8" max="8" width="12.140625" style="4" customWidth="1"/>
    <col min="9" max="9" width="13.140625" style="4" customWidth="1"/>
    <col min="10" max="10" width="18" style="9" customWidth="1"/>
    <col min="11" max="11" width="18" style="4" customWidth="1"/>
    <col min="12" max="12" width="54.7109375" style="4" customWidth="1"/>
    <col min="13" max="16384" width="9.140625" style="4"/>
  </cols>
  <sheetData>
    <row r="1" spans="1:12" x14ac:dyDescent="0.2">
      <c r="A1" s="1"/>
      <c r="B1" s="2"/>
      <c r="C1" s="2"/>
      <c r="D1" s="3" t="s">
        <v>37</v>
      </c>
      <c r="E1" s="3" t="s">
        <v>29</v>
      </c>
      <c r="F1" s="3" t="s">
        <v>29</v>
      </c>
      <c r="G1" s="3" t="s">
        <v>29</v>
      </c>
      <c r="H1" s="3"/>
      <c r="I1" s="3"/>
      <c r="J1" s="3"/>
      <c r="K1" s="3"/>
    </row>
    <row r="2" spans="1:12" x14ac:dyDescent="0.2">
      <c r="A2" s="1" t="s">
        <v>6</v>
      </c>
      <c r="B2" s="2" t="s">
        <v>7</v>
      </c>
      <c r="C2" s="2" t="s">
        <v>8</v>
      </c>
      <c r="D2" s="3" t="s">
        <v>59</v>
      </c>
      <c r="E2" s="3" t="s">
        <v>59</v>
      </c>
      <c r="F2" s="3" t="s">
        <v>59</v>
      </c>
      <c r="G2" s="3" t="s">
        <v>59</v>
      </c>
      <c r="H2" s="3" t="s">
        <v>61</v>
      </c>
      <c r="I2" s="3" t="s">
        <v>68</v>
      </c>
      <c r="J2" s="3" t="s">
        <v>12</v>
      </c>
      <c r="K2" s="3" t="s">
        <v>22</v>
      </c>
    </row>
    <row r="3" spans="1:12" ht="12.75" thickBot="1" x14ac:dyDescent="0.25">
      <c r="A3" s="5" t="s">
        <v>9</v>
      </c>
      <c r="B3" s="6" t="s">
        <v>10</v>
      </c>
      <c r="C3" s="6" t="s">
        <v>11</v>
      </c>
      <c r="D3" s="7" t="s">
        <v>38</v>
      </c>
      <c r="E3" s="7" t="s">
        <v>15</v>
      </c>
      <c r="F3" s="7" t="s">
        <v>44</v>
      </c>
      <c r="G3" s="7" t="s">
        <v>45</v>
      </c>
      <c r="H3" s="7" t="s">
        <v>38</v>
      </c>
      <c r="I3" s="7" t="s">
        <v>13</v>
      </c>
      <c r="J3" s="7" t="s">
        <v>14</v>
      </c>
      <c r="K3" s="7" t="s">
        <v>23</v>
      </c>
      <c r="L3" s="7" t="s">
        <v>39</v>
      </c>
    </row>
    <row r="4" spans="1:12" x14ac:dyDescent="0.2">
      <c r="A4" s="1"/>
      <c r="B4" s="2"/>
      <c r="C4" s="2"/>
      <c r="D4" s="3"/>
      <c r="E4" s="3"/>
      <c r="F4" s="3"/>
      <c r="G4" s="3"/>
      <c r="H4" s="3"/>
      <c r="I4" s="3"/>
      <c r="J4" s="3"/>
      <c r="K4" s="3"/>
    </row>
    <row r="5" spans="1:12" x14ac:dyDescent="0.2">
      <c r="A5" s="8" t="s">
        <v>16</v>
      </c>
      <c r="D5" s="24"/>
      <c r="E5" s="25"/>
      <c r="F5" s="25"/>
      <c r="G5" s="25"/>
      <c r="H5" s="24"/>
      <c r="I5" s="25"/>
      <c r="J5" s="24"/>
      <c r="K5" s="24"/>
    </row>
    <row r="6" spans="1:12" x14ac:dyDescent="0.2">
      <c r="D6" s="24"/>
      <c r="E6" s="24"/>
      <c r="F6" s="24"/>
      <c r="G6" s="24"/>
      <c r="H6" s="24"/>
      <c r="I6" s="24"/>
      <c r="J6" s="24"/>
      <c r="K6" s="24"/>
    </row>
    <row r="7" spans="1:12" x14ac:dyDescent="0.2">
      <c r="A7" s="36" t="s">
        <v>56</v>
      </c>
      <c r="D7" s="24"/>
      <c r="E7" s="24"/>
      <c r="F7" s="24"/>
      <c r="G7" s="24"/>
      <c r="H7" s="24"/>
      <c r="I7" s="24"/>
      <c r="J7" s="24"/>
      <c r="K7" s="24"/>
    </row>
    <row r="8" spans="1:12" x14ac:dyDescent="0.2">
      <c r="D8" s="24"/>
      <c r="E8" s="24"/>
      <c r="F8" s="24"/>
      <c r="G8" s="24"/>
      <c r="H8" s="24"/>
      <c r="I8" s="24"/>
      <c r="J8" s="24"/>
      <c r="K8" s="24"/>
    </row>
    <row r="9" spans="1:12" x14ac:dyDescent="0.2">
      <c r="A9" s="32" t="s">
        <v>69</v>
      </c>
      <c r="D9" s="24"/>
      <c r="E9" s="24"/>
      <c r="F9" s="24"/>
      <c r="G9" s="24"/>
      <c r="H9" s="24"/>
      <c r="I9" s="24"/>
      <c r="J9" s="24"/>
      <c r="K9" s="24"/>
    </row>
    <row r="10" spans="1:12" x14ac:dyDescent="0.2">
      <c r="A10" s="32"/>
      <c r="D10" s="24"/>
      <c r="E10" s="24"/>
      <c r="F10" s="24"/>
      <c r="G10" s="24"/>
      <c r="H10" s="24"/>
      <c r="I10" s="24"/>
      <c r="J10" s="24"/>
      <c r="K10" s="24"/>
    </row>
    <row r="11" spans="1:12" x14ac:dyDescent="0.2">
      <c r="A11" s="37" t="s">
        <v>72</v>
      </c>
      <c r="C11" s="12" t="s">
        <v>63</v>
      </c>
      <c r="D11" s="24"/>
      <c r="E11" s="24"/>
      <c r="F11" s="24"/>
      <c r="G11" s="24"/>
      <c r="H11" s="24"/>
      <c r="I11" s="24"/>
      <c r="J11" s="24"/>
      <c r="K11" s="24"/>
    </row>
    <row r="12" spans="1:12" x14ac:dyDescent="0.2">
      <c r="A12" s="11" t="s">
        <v>40</v>
      </c>
      <c r="B12" s="13">
        <v>5510</v>
      </c>
      <c r="C12" s="13" t="s">
        <v>54</v>
      </c>
      <c r="D12" s="24">
        <v>1100</v>
      </c>
      <c r="E12" s="24">
        <v>8364</v>
      </c>
      <c r="F12" s="24">
        <v>8362.6</v>
      </c>
      <c r="G12" s="24">
        <v>1.4</v>
      </c>
      <c r="H12" s="24">
        <v>10000</v>
      </c>
      <c r="I12" s="24">
        <v>15000</v>
      </c>
      <c r="J12" s="24">
        <v>0</v>
      </c>
      <c r="K12" s="24"/>
      <c r="L12" s="4" t="s">
        <v>62</v>
      </c>
    </row>
    <row r="13" spans="1:12" x14ac:dyDescent="0.2">
      <c r="A13" s="11" t="s">
        <v>41</v>
      </c>
      <c r="B13" s="1"/>
      <c r="C13" s="1" t="s">
        <v>5</v>
      </c>
      <c r="D13" s="25">
        <f t="shared" ref="D13:K13" si="0">SUM(D12)</f>
        <v>1100</v>
      </c>
      <c r="E13" s="25">
        <f t="shared" si="0"/>
        <v>8364</v>
      </c>
      <c r="F13" s="25">
        <f t="shared" si="0"/>
        <v>8362.6</v>
      </c>
      <c r="G13" s="25">
        <f t="shared" si="0"/>
        <v>1.4</v>
      </c>
      <c r="H13" s="25">
        <f t="shared" si="0"/>
        <v>10000</v>
      </c>
      <c r="I13" s="25">
        <f t="shared" si="0"/>
        <v>15000</v>
      </c>
      <c r="J13" s="25">
        <f t="shared" si="0"/>
        <v>0</v>
      </c>
      <c r="K13" s="25">
        <f t="shared" si="0"/>
        <v>0</v>
      </c>
    </row>
    <row r="14" spans="1:12" x14ac:dyDescent="0.2">
      <c r="B14" s="1"/>
      <c r="C14" s="1"/>
      <c r="D14" s="25"/>
      <c r="E14" s="25"/>
      <c r="F14" s="25"/>
      <c r="G14" s="25"/>
      <c r="H14" s="25"/>
      <c r="I14" s="25"/>
      <c r="J14" s="25"/>
      <c r="K14" s="25"/>
    </row>
    <row r="15" spans="1:12" x14ac:dyDescent="0.2">
      <c r="A15" s="37" t="s">
        <v>70</v>
      </c>
      <c r="C15" s="12" t="s">
        <v>64</v>
      </c>
      <c r="D15" s="24"/>
      <c r="E15" s="24"/>
      <c r="F15" s="24"/>
      <c r="G15" s="24"/>
      <c r="H15" s="24"/>
      <c r="I15" s="24"/>
      <c r="J15" s="24"/>
      <c r="K15" s="24"/>
    </row>
    <row r="16" spans="1:12" x14ac:dyDescent="0.2">
      <c r="A16" s="11" t="s">
        <v>40</v>
      </c>
      <c r="B16" s="13">
        <v>5510</v>
      </c>
      <c r="C16" s="13" t="s">
        <v>54</v>
      </c>
      <c r="D16" s="24">
        <v>2500</v>
      </c>
      <c r="E16" s="24">
        <v>3580</v>
      </c>
      <c r="F16" s="24">
        <v>3508.81</v>
      </c>
      <c r="G16" s="24">
        <v>71.19</v>
      </c>
      <c r="H16" s="24">
        <v>2000</v>
      </c>
      <c r="I16" s="24">
        <v>5000</v>
      </c>
      <c r="J16" s="24">
        <v>0</v>
      </c>
      <c r="K16" s="24"/>
    </row>
    <row r="17" spans="1:12" x14ac:dyDescent="0.2">
      <c r="A17" s="11" t="s">
        <v>41</v>
      </c>
      <c r="B17" s="1"/>
      <c r="C17" s="1" t="s">
        <v>5</v>
      </c>
      <c r="D17" s="25">
        <f t="shared" ref="D17:K17" si="1">SUM(D16)</f>
        <v>2500</v>
      </c>
      <c r="E17" s="25">
        <f t="shared" si="1"/>
        <v>3580</v>
      </c>
      <c r="F17" s="25">
        <f t="shared" si="1"/>
        <v>3508.81</v>
      </c>
      <c r="G17" s="25">
        <f t="shared" si="1"/>
        <v>71.19</v>
      </c>
      <c r="H17" s="25">
        <f t="shared" si="1"/>
        <v>2000</v>
      </c>
      <c r="I17" s="25">
        <f t="shared" si="1"/>
        <v>5000</v>
      </c>
      <c r="J17" s="25">
        <f t="shared" si="1"/>
        <v>0</v>
      </c>
      <c r="K17" s="25">
        <f t="shared" si="1"/>
        <v>0</v>
      </c>
    </row>
    <row r="18" spans="1:12" x14ac:dyDescent="0.2">
      <c r="D18" s="24"/>
      <c r="E18" s="24"/>
      <c r="F18" s="24"/>
      <c r="G18" s="24"/>
      <c r="H18" s="24"/>
      <c r="I18" s="24"/>
      <c r="J18" s="24"/>
      <c r="K18" s="24"/>
    </row>
    <row r="19" spans="1:12" x14ac:dyDescent="0.2">
      <c r="A19" s="37" t="s">
        <v>71</v>
      </c>
      <c r="C19" s="12" t="s">
        <v>51</v>
      </c>
      <c r="D19" s="24"/>
      <c r="E19" s="24"/>
      <c r="F19" s="24"/>
      <c r="G19" s="24"/>
      <c r="H19" s="24"/>
      <c r="I19" s="25"/>
      <c r="J19" s="24"/>
      <c r="K19" s="24"/>
    </row>
    <row r="20" spans="1:12" x14ac:dyDescent="0.2">
      <c r="B20" s="13">
        <v>4010</v>
      </c>
      <c r="C20" s="13" t="s">
        <v>3</v>
      </c>
      <c r="D20" s="24">
        <v>200.41</v>
      </c>
      <c r="E20" s="24">
        <v>200.41</v>
      </c>
      <c r="F20" s="24">
        <v>7.0000000000000007E-2</v>
      </c>
      <c r="G20" s="24">
        <v>200.34</v>
      </c>
      <c r="H20" s="24">
        <v>200.06</v>
      </c>
      <c r="I20" s="24">
        <v>200.44</v>
      </c>
      <c r="J20" s="24">
        <v>100.44</v>
      </c>
      <c r="K20" s="24"/>
      <c r="L20" s="9"/>
    </row>
    <row r="21" spans="1:12" x14ac:dyDescent="0.2">
      <c r="B21" s="13"/>
      <c r="C21" s="1" t="s">
        <v>5</v>
      </c>
      <c r="D21" s="26">
        <f t="shared" ref="D21:K21" si="2">SUM(D20)</f>
        <v>200.41</v>
      </c>
      <c r="E21" s="26">
        <f t="shared" si="2"/>
        <v>200.41</v>
      </c>
      <c r="F21" s="26">
        <f t="shared" si="2"/>
        <v>7.0000000000000007E-2</v>
      </c>
      <c r="G21" s="26">
        <f t="shared" si="2"/>
        <v>200.34</v>
      </c>
      <c r="H21" s="26">
        <f t="shared" si="2"/>
        <v>200.06</v>
      </c>
      <c r="I21" s="26">
        <f t="shared" si="2"/>
        <v>200.44</v>
      </c>
      <c r="J21" s="26">
        <f t="shared" si="2"/>
        <v>100.44</v>
      </c>
      <c r="K21" s="26">
        <f t="shared" si="2"/>
        <v>0</v>
      </c>
      <c r="L21" s="14"/>
    </row>
    <row r="22" spans="1:12" x14ac:dyDescent="0.2">
      <c r="D22" s="24"/>
      <c r="E22" s="24"/>
      <c r="F22" s="24"/>
      <c r="G22" s="24"/>
      <c r="H22" s="24"/>
      <c r="I22" s="24"/>
      <c r="J22" s="24"/>
      <c r="K22" s="24"/>
    </row>
    <row r="23" spans="1:12" s="33" customFormat="1" ht="12.75" thickBot="1" x14ac:dyDescent="0.25">
      <c r="A23" s="32" t="s">
        <v>69</v>
      </c>
      <c r="B23" s="13"/>
      <c r="C23" s="1"/>
      <c r="D23" s="34">
        <f>SUM(D13,D17,D21)</f>
        <v>3800.41</v>
      </c>
      <c r="E23" s="34">
        <f t="shared" ref="E23:K23" si="3">SUM(E13,E17,E21)</f>
        <v>12144.41</v>
      </c>
      <c r="F23" s="34">
        <f t="shared" si="3"/>
        <v>11871.48</v>
      </c>
      <c r="G23" s="34">
        <f t="shared" si="3"/>
        <v>272.93</v>
      </c>
      <c r="H23" s="34">
        <f t="shared" si="3"/>
        <v>12200.06</v>
      </c>
      <c r="I23" s="34">
        <f t="shared" si="3"/>
        <v>20200.439999999999</v>
      </c>
      <c r="J23" s="34">
        <f t="shared" si="3"/>
        <v>100.44</v>
      </c>
      <c r="K23" s="34">
        <f t="shared" si="3"/>
        <v>0</v>
      </c>
      <c r="L23" s="35"/>
    </row>
    <row r="24" spans="1:12" ht="12.75" thickTop="1" x14ac:dyDescent="0.2">
      <c r="D24" s="24"/>
      <c r="E24" s="24"/>
      <c r="F24" s="24"/>
      <c r="G24" s="24"/>
      <c r="H24" s="24"/>
      <c r="I24" s="24"/>
      <c r="J24" s="24"/>
      <c r="K24" s="24"/>
    </row>
    <row r="25" spans="1:12" x14ac:dyDescent="0.2">
      <c r="A25" s="32" t="s">
        <v>17</v>
      </c>
      <c r="D25" s="24"/>
      <c r="E25" s="24"/>
      <c r="F25" s="24"/>
      <c r="G25" s="24"/>
      <c r="H25" s="24"/>
      <c r="I25" s="24"/>
      <c r="J25" s="24"/>
      <c r="K25" s="24"/>
    </row>
    <row r="26" spans="1:12" x14ac:dyDescent="0.2">
      <c r="D26" s="24"/>
      <c r="E26" s="24"/>
      <c r="F26" s="24"/>
      <c r="G26" s="24"/>
      <c r="H26" s="24"/>
      <c r="I26" s="24"/>
      <c r="J26" s="24"/>
      <c r="K26" s="24"/>
    </row>
    <row r="27" spans="1:12" x14ac:dyDescent="0.2">
      <c r="A27" s="8" t="s">
        <v>25</v>
      </c>
      <c r="C27" s="12" t="s">
        <v>47</v>
      </c>
      <c r="D27" s="24"/>
      <c r="E27" s="25"/>
      <c r="F27" s="25"/>
      <c r="G27" s="25"/>
      <c r="H27" s="24"/>
      <c r="I27" s="25"/>
      <c r="J27" s="24"/>
      <c r="K27" s="24"/>
    </row>
    <row r="28" spans="1:12" x14ac:dyDescent="0.2">
      <c r="A28" s="13"/>
      <c r="B28" s="13">
        <v>2310</v>
      </c>
      <c r="C28" s="13" t="s">
        <v>2</v>
      </c>
      <c r="D28" s="27">
        <v>2975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15"/>
    </row>
    <row r="29" spans="1:12" x14ac:dyDescent="0.2">
      <c r="A29" s="4"/>
      <c r="B29" s="13">
        <v>3200</v>
      </c>
      <c r="C29" s="13" t="s">
        <v>52</v>
      </c>
      <c r="D29" s="27">
        <v>50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</row>
    <row r="30" spans="1:12" x14ac:dyDescent="0.2">
      <c r="B30" s="13">
        <v>4015</v>
      </c>
      <c r="C30" s="13" t="s">
        <v>24</v>
      </c>
      <c r="D30" s="28">
        <v>1797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</row>
    <row r="31" spans="1:12" x14ac:dyDescent="0.2">
      <c r="B31" s="13">
        <v>5214</v>
      </c>
      <c r="C31" s="13" t="s">
        <v>53</v>
      </c>
      <c r="D31" s="28">
        <v>1500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</row>
    <row r="32" spans="1:12" x14ac:dyDescent="0.2">
      <c r="B32" s="13">
        <v>5340</v>
      </c>
      <c r="C32" s="13" t="s">
        <v>4</v>
      </c>
      <c r="D32" s="28">
        <v>2500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</row>
    <row r="33" spans="1:12" x14ac:dyDescent="0.2">
      <c r="B33" s="13"/>
      <c r="C33" s="1" t="s">
        <v>5</v>
      </c>
      <c r="D33" s="29">
        <f t="shared" ref="D33:K33" si="4">SUM(D28:D32)</f>
        <v>8822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</row>
    <row r="34" spans="1:12" x14ac:dyDescent="0.2">
      <c r="B34" s="13"/>
      <c r="C34" s="1"/>
      <c r="D34" s="25"/>
      <c r="E34" s="30"/>
      <c r="F34" s="30"/>
      <c r="G34" s="30"/>
      <c r="H34" s="25"/>
      <c r="I34" s="30"/>
      <c r="J34" s="25"/>
      <c r="K34" s="25"/>
    </row>
    <row r="35" spans="1:12" x14ac:dyDescent="0.2">
      <c r="A35" s="37" t="s">
        <v>73</v>
      </c>
      <c r="C35" s="12" t="s">
        <v>60</v>
      </c>
      <c r="D35" s="24"/>
      <c r="E35" s="24"/>
      <c r="F35" s="24"/>
      <c r="G35" s="24"/>
      <c r="H35" s="24"/>
      <c r="I35" s="24"/>
      <c r="J35" s="24"/>
      <c r="K35" s="24"/>
    </row>
    <row r="36" spans="1:12" x14ac:dyDescent="0.2">
      <c r="A36" s="13" t="s">
        <v>42</v>
      </c>
      <c r="B36" s="13">
        <v>5510</v>
      </c>
      <c r="C36" s="13" t="s">
        <v>54</v>
      </c>
      <c r="D36" s="24">
        <v>1955</v>
      </c>
      <c r="E36" s="24">
        <v>4955</v>
      </c>
      <c r="F36" s="24">
        <v>4026.46</v>
      </c>
      <c r="G36" s="24">
        <v>928.54</v>
      </c>
      <c r="H36" s="24">
        <v>4755</v>
      </c>
      <c r="I36" s="27">
        <v>6440</v>
      </c>
      <c r="J36" s="24">
        <v>6440</v>
      </c>
      <c r="K36" s="24"/>
    </row>
    <row r="37" spans="1:12" x14ac:dyDescent="0.2">
      <c r="A37" s="13" t="s">
        <v>43</v>
      </c>
      <c r="B37" s="1"/>
      <c r="C37" s="1" t="s">
        <v>5</v>
      </c>
      <c r="D37" s="25">
        <f t="shared" ref="D37:K37" si="5">SUM(D36)</f>
        <v>1955</v>
      </c>
      <c r="E37" s="25">
        <f t="shared" si="5"/>
        <v>4955</v>
      </c>
      <c r="F37" s="25">
        <f t="shared" si="5"/>
        <v>4026.46</v>
      </c>
      <c r="G37" s="25">
        <f t="shared" si="5"/>
        <v>928.54</v>
      </c>
      <c r="H37" s="25">
        <f t="shared" si="5"/>
        <v>4755</v>
      </c>
      <c r="I37" s="25">
        <f t="shared" si="5"/>
        <v>6440</v>
      </c>
      <c r="J37" s="25">
        <f t="shared" si="5"/>
        <v>6440</v>
      </c>
      <c r="K37" s="25">
        <f t="shared" si="5"/>
        <v>0</v>
      </c>
    </row>
    <row r="38" spans="1:12" x14ac:dyDescent="0.2">
      <c r="D38" s="24"/>
      <c r="E38" s="24"/>
      <c r="F38" s="24"/>
      <c r="G38" s="24"/>
      <c r="H38" s="24"/>
      <c r="I38" s="24"/>
      <c r="J38" s="24"/>
      <c r="K38" s="24"/>
    </row>
    <row r="39" spans="1:12" x14ac:dyDescent="0.2">
      <c r="A39" s="8" t="s">
        <v>46</v>
      </c>
      <c r="C39" s="12" t="s">
        <v>48</v>
      </c>
      <c r="D39" s="24"/>
      <c r="E39" s="25"/>
      <c r="F39" s="25"/>
      <c r="G39" s="25"/>
      <c r="H39" s="24"/>
      <c r="I39" s="25"/>
      <c r="J39" s="24"/>
      <c r="K39" s="24"/>
    </row>
    <row r="40" spans="1:12" x14ac:dyDescent="0.2">
      <c r="A40" s="13" t="s">
        <v>42</v>
      </c>
      <c r="B40" s="13">
        <v>2310</v>
      </c>
      <c r="C40" s="13" t="s">
        <v>2</v>
      </c>
      <c r="D40" s="27">
        <v>8712</v>
      </c>
      <c r="E40" s="24">
        <v>12687</v>
      </c>
      <c r="F40" s="24">
        <v>12619.2</v>
      </c>
      <c r="G40" s="24">
        <v>67.8</v>
      </c>
      <c r="H40" s="27">
        <v>10140</v>
      </c>
      <c r="I40" s="27">
        <v>26710</v>
      </c>
      <c r="J40" s="27">
        <v>12450</v>
      </c>
      <c r="K40" s="27"/>
      <c r="L40" s="18"/>
    </row>
    <row r="41" spans="1:12" x14ac:dyDescent="0.2">
      <c r="A41" s="13" t="s">
        <v>43</v>
      </c>
      <c r="B41" s="13">
        <v>3200</v>
      </c>
      <c r="C41" s="13" t="s">
        <v>52</v>
      </c>
      <c r="D41" s="27">
        <v>135</v>
      </c>
      <c r="E41" s="24">
        <v>185</v>
      </c>
      <c r="F41" s="24">
        <v>130.72999999999999</v>
      </c>
      <c r="G41" s="24">
        <v>54.27</v>
      </c>
      <c r="H41" s="27">
        <v>155</v>
      </c>
      <c r="I41" s="27">
        <v>410</v>
      </c>
      <c r="J41" s="27">
        <v>189</v>
      </c>
      <c r="K41" s="27"/>
    </row>
    <row r="42" spans="1:12" x14ac:dyDescent="0.2">
      <c r="B42" s="13"/>
      <c r="C42" s="1" t="s">
        <v>5</v>
      </c>
      <c r="D42" s="30">
        <f t="shared" ref="D42:K42" si="6">SUM(D40:D41)</f>
        <v>8847</v>
      </c>
      <c r="E42" s="30">
        <f t="shared" si="6"/>
        <v>12872</v>
      </c>
      <c r="F42" s="30">
        <f t="shared" si="6"/>
        <v>12749.93</v>
      </c>
      <c r="G42" s="30">
        <f t="shared" si="6"/>
        <v>122.07</v>
      </c>
      <c r="H42" s="30">
        <f t="shared" si="6"/>
        <v>10295</v>
      </c>
      <c r="I42" s="30">
        <f t="shared" si="6"/>
        <v>27120</v>
      </c>
      <c r="J42" s="30">
        <f t="shared" si="6"/>
        <v>12639</v>
      </c>
      <c r="K42" s="30">
        <f t="shared" si="6"/>
        <v>0</v>
      </c>
    </row>
    <row r="43" spans="1:12" x14ac:dyDescent="0.2">
      <c r="A43" s="8"/>
      <c r="D43" s="24"/>
      <c r="E43" s="25"/>
      <c r="F43" s="25"/>
      <c r="G43" s="25"/>
      <c r="H43" s="24"/>
      <c r="I43" s="25"/>
      <c r="J43" s="24"/>
      <c r="K43" s="24"/>
    </row>
    <row r="44" spans="1:12" x14ac:dyDescent="0.2">
      <c r="A44" s="8" t="s">
        <v>50</v>
      </c>
      <c r="C44" s="12" t="s">
        <v>49</v>
      </c>
      <c r="D44" s="24"/>
      <c r="E44" s="25"/>
      <c r="F44" s="25"/>
      <c r="G44" s="25"/>
      <c r="H44" s="24"/>
      <c r="I44" s="25"/>
      <c r="J44" s="24"/>
      <c r="K44" s="24"/>
    </row>
    <row r="45" spans="1:12" x14ac:dyDescent="0.2">
      <c r="A45" s="13" t="s">
        <v>20</v>
      </c>
      <c r="B45" s="13">
        <v>2310</v>
      </c>
      <c r="C45" s="13" t="s">
        <v>2</v>
      </c>
      <c r="D45" s="24">
        <v>6314</v>
      </c>
      <c r="E45" s="27">
        <v>8111</v>
      </c>
      <c r="F45" s="27">
        <v>7774.8</v>
      </c>
      <c r="G45" s="27">
        <v>336.2</v>
      </c>
      <c r="H45" s="24">
        <v>6314</v>
      </c>
      <c r="I45" s="27">
        <v>12627</v>
      </c>
      <c r="J45" s="24">
        <v>8000</v>
      </c>
      <c r="K45" s="24"/>
    </row>
    <row r="46" spans="1:12" x14ac:dyDescent="0.2">
      <c r="A46" s="13" t="s">
        <v>21</v>
      </c>
      <c r="B46" s="13">
        <v>3200</v>
      </c>
      <c r="C46" s="13" t="s">
        <v>52</v>
      </c>
      <c r="D46" s="24">
        <v>100</v>
      </c>
      <c r="E46" s="27">
        <v>100</v>
      </c>
      <c r="F46" s="27">
        <v>54.43</v>
      </c>
      <c r="G46" s="27">
        <v>45.57</v>
      </c>
      <c r="H46" s="24">
        <v>100</v>
      </c>
      <c r="I46" s="27">
        <v>190</v>
      </c>
      <c r="J46" s="24">
        <v>122</v>
      </c>
      <c r="K46" s="24"/>
    </row>
    <row r="47" spans="1:12" x14ac:dyDescent="0.2">
      <c r="B47" s="13"/>
      <c r="C47" s="1" t="s">
        <v>5</v>
      </c>
      <c r="D47" s="30">
        <f t="shared" ref="D47:K47" si="7">SUM(D45:D46)</f>
        <v>6414</v>
      </c>
      <c r="E47" s="30">
        <f t="shared" si="7"/>
        <v>8211</v>
      </c>
      <c r="F47" s="30">
        <f t="shared" si="7"/>
        <v>7829.2300000000005</v>
      </c>
      <c r="G47" s="30">
        <f t="shared" si="7"/>
        <v>381.77</v>
      </c>
      <c r="H47" s="30">
        <f t="shared" si="7"/>
        <v>6414</v>
      </c>
      <c r="I47" s="30">
        <f t="shared" si="7"/>
        <v>12817</v>
      </c>
      <c r="J47" s="30">
        <f t="shared" si="7"/>
        <v>8122</v>
      </c>
      <c r="K47" s="30">
        <f t="shared" si="7"/>
        <v>0</v>
      </c>
    </row>
    <row r="48" spans="1:12" x14ac:dyDescent="0.2">
      <c r="A48" s="8"/>
      <c r="D48" s="24"/>
      <c r="E48" s="25"/>
      <c r="F48" s="25"/>
      <c r="G48" s="25"/>
      <c r="H48" s="24"/>
      <c r="I48" s="25"/>
      <c r="J48" s="24"/>
      <c r="K48" s="24"/>
    </row>
    <row r="49" spans="1:12" x14ac:dyDescent="0.2">
      <c r="A49" s="8" t="s">
        <v>26</v>
      </c>
      <c r="C49" s="12" t="s">
        <v>1</v>
      </c>
      <c r="D49" s="24"/>
      <c r="E49" s="25"/>
      <c r="F49" s="25"/>
      <c r="G49" s="25"/>
      <c r="H49" s="24"/>
      <c r="I49" s="25"/>
      <c r="J49" s="24"/>
      <c r="K49" s="24"/>
    </row>
    <row r="50" spans="1:12" x14ac:dyDescent="0.2">
      <c r="A50" s="13" t="s">
        <v>20</v>
      </c>
      <c r="B50" s="13">
        <v>2310</v>
      </c>
      <c r="C50" s="13" t="s">
        <v>2</v>
      </c>
      <c r="D50" s="24">
        <v>8288</v>
      </c>
      <c r="E50" s="27">
        <v>8288</v>
      </c>
      <c r="F50" s="27">
        <v>8285.2000000000007</v>
      </c>
      <c r="G50" s="27">
        <v>2.8</v>
      </c>
      <c r="H50" s="24">
        <v>6314</v>
      </c>
      <c r="I50" s="27">
        <v>12627</v>
      </c>
      <c r="J50" s="24">
        <v>8000</v>
      </c>
      <c r="K50" s="24"/>
      <c r="L50" s="9"/>
    </row>
    <row r="51" spans="1:12" x14ac:dyDescent="0.2">
      <c r="A51" s="13" t="s">
        <v>21</v>
      </c>
      <c r="B51" s="13">
        <v>3200</v>
      </c>
      <c r="C51" s="13" t="s">
        <v>52</v>
      </c>
      <c r="D51" s="24">
        <v>126</v>
      </c>
      <c r="E51" s="27">
        <v>126</v>
      </c>
      <c r="F51" s="27">
        <v>58.01</v>
      </c>
      <c r="G51" s="27">
        <v>67.989999999999995</v>
      </c>
      <c r="H51" s="24">
        <v>100</v>
      </c>
      <c r="I51" s="27">
        <v>190</v>
      </c>
      <c r="J51" s="24">
        <v>122</v>
      </c>
      <c r="K51" s="24"/>
    </row>
    <row r="52" spans="1:12" x14ac:dyDescent="0.2">
      <c r="B52" s="13"/>
      <c r="C52" s="1" t="s">
        <v>5</v>
      </c>
      <c r="D52" s="31">
        <f t="shared" ref="D52:I52" si="8">SUM(D50:D51)</f>
        <v>8414</v>
      </c>
      <c r="E52" s="31">
        <f t="shared" si="8"/>
        <v>8414</v>
      </c>
      <c r="F52" s="31">
        <f t="shared" si="8"/>
        <v>8343.2100000000009</v>
      </c>
      <c r="G52" s="31">
        <f t="shared" si="8"/>
        <v>70.789999999999992</v>
      </c>
      <c r="H52" s="31">
        <f t="shared" si="8"/>
        <v>6414</v>
      </c>
      <c r="I52" s="31">
        <f t="shared" si="8"/>
        <v>12817</v>
      </c>
      <c r="J52" s="31">
        <f>SUM(J50:J51)</f>
        <v>8122</v>
      </c>
      <c r="K52" s="31">
        <f>SUM(K50:K51)</f>
        <v>0</v>
      </c>
      <c r="L52" s="14"/>
    </row>
    <row r="53" spans="1:12" x14ac:dyDescent="0.2">
      <c r="D53" s="24"/>
      <c r="E53" s="24"/>
      <c r="F53" s="24"/>
      <c r="G53" s="24"/>
      <c r="H53" s="24"/>
      <c r="I53" s="24"/>
      <c r="J53" s="24"/>
      <c r="K53" s="24"/>
    </row>
    <row r="54" spans="1:12" s="33" customFormat="1" ht="12.75" thickBot="1" x14ac:dyDescent="0.25">
      <c r="A54" s="32" t="s">
        <v>0</v>
      </c>
      <c r="B54" s="13"/>
      <c r="C54" s="1"/>
      <c r="D54" s="34">
        <f>SUM(D33,D37,D42,D47,D52)</f>
        <v>34452</v>
      </c>
      <c r="E54" s="34">
        <f t="shared" ref="E54:K54" si="9">SUM(E33,E37,E42,E47,E52)</f>
        <v>34452</v>
      </c>
      <c r="F54" s="34">
        <f t="shared" si="9"/>
        <v>32948.83</v>
      </c>
      <c r="G54" s="34">
        <f t="shared" si="9"/>
        <v>1503.1699999999998</v>
      </c>
      <c r="H54" s="34">
        <f t="shared" si="9"/>
        <v>27878</v>
      </c>
      <c r="I54" s="34">
        <f t="shared" si="9"/>
        <v>59194</v>
      </c>
      <c r="J54" s="34">
        <f t="shared" si="9"/>
        <v>35323</v>
      </c>
      <c r="K54" s="34">
        <f t="shared" si="9"/>
        <v>0</v>
      </c>
      <c r="L54" s="35"/>
    </row>
    <row r="55" spans="1:12" ht="12.75" thickTop="1" x14ac:dyDescent="0.2">
      <c r="D55" s="24"/>
      <c r="E55" s="24"/>
      <c r="F55" s="24"/>
      <c r="G55" s="24"/>
      <c r="H55" s="24"/>
      <c r="I55" s="24"/>
      <c r="J55" s="24"/>
      <c r="K55" s="24"/>
    </row>
    <row r="56" spans="1:12" x14ac:dyDescent="0.2">
      <c r="A56" s="32" t="s">
        <v>27</v>
      </c>
      <c r="D56" s="24"/>
      <c r="E56" s="24"/>
      <c r="F56" s="24"/>
      <c r="G56" s="24"/>
      <c r="H56" s="24"/>
      <c r="I56" s="24"/>
      <c r="J56" s="24"/>
      <c r="K56" s="24"/>
    </row>
    <row r="57" spans="1:12" x14ac:dyDescent="0.2">
      <c r="D57" s="24"/>
      <c r="E57" s="24"/>
      <c r="F57" s="24"/>
      <c r="G57" s="24"/>
      <c r="H57" s="24"/>
      <c r="I57" s="24"/>
      <c r="J57" s="24"/>
      <c r="K57" s="24"/>
    </row>
    <row r="58" spans="1:12" x14ac:dyDescent="0.2">
      <c r="A58" s="8" t="s">
        <v>65</v>
      </c>
      <c r="D58" s="24"/>
      <c r="E58" s="25"/>
      <c r="F58" s="25"/>
      <c r="G58" s="25"/>
      <c r="H58" s="24"/>
      <c r="I58" s="24"/>
      <c r="J58" s="24"/>
      <c r="K58" s="24"/>
    </row>
    <row r="59" spans="1:12" x14ac:dyDescent="0.2">
      <c r="A59" s="8"/>
      <c r="D59" s="24"/>
      <c r="E59" s="25"/>
      <c r="F59" s="25"/>
      <c r="G59" s="25"/>
      <c r="H59" s="24"/>
      <c r="I59" s="24"/>
      <c r="J59" s="24"/>
      <c r="K59" s="24"/>
    </row>
    <row r="60" spans="1:12" x14ac:dyDescent="0.2">
      <c r="A60" s="37" t="s">
        <v>74</v>
      </c>
      <c r="C60" s="12" t="s">
        <v>67</v>
      </c>
      <c r="D60" s="24"/>
      <c r="E60" s="24"/>
      <c r="F60" s="24"/>
      <c r="G60" s="24"/>
      <c r="H60" s="24"/>
      <c r="I60" s="25"/>
      <c r="J60" s="24"/>
      <c r="K60" s="24"/>
    </row>
    <row r="61" spans="1:12" x14ac:dyDescent="0.2">
      <c r="B61" s="13">
        <v>7320</v>
      </c>
      <c r="C61" s="13" t="s">
        <v>18</v>
      </c>
      <c r="D61" s="24">
        <v>8778</v>
      </c>
      <c r="E61" s="24">
        <v>434</v>
      </c>
      <c r="F61" s="24">
        <v>0</v>
      </c>
      <c r="G61" s="24">
        <v>434</v>
      </c>
      <c r="H61" s="24">
        <v>11368</v>
      </c>
      <c r="I61" s="24">
        <v>10000</v>
      </c>
      <c r="J61" s="24">
        <v>0</v>
      </c>
      <c r="K61" s="24"/>
      <c r="L61" s="9"/>
    </row>
    <row r="62" spans="1:12" x14ac:dyDescent="0.2">
      <c r="B62" s="13"/>
      <c r="C62" s="1" t="s">
        <v>5</v>
      </c>
      <c r="D62" s="26">
        <f t="shared" ref="D62:K62" si="10">SUM(D61)</f>
        <v>8778</v>
      </c>
      <c r="E62" s="26">
        <f t="shared" si="10"/>
        <v>434</v>
      </c>
      <c r="F62" s="26">
        <f t="shared" si="10"/>
        <v>0</v>
      </c>
      <c r="G62" s="26">
        <f t="shared" si="10"/>
        <v>434</v>
      </c>
      <c r="H62" s="26">
        <f t="shared" si="10"/>
        <v>11368</v>
      </c>
      <c r="I62" s="26">
        <f t="shared" si="10"/>
        <v>10000</v>
      </c>
      <c r="J62" s="26">
        <f t="shared" si="10"/>
        <v>0</v>
      </c>
      <c r="K62" s="26">
        <f t="shared" si="10"/>
        <v>0</v>
      </c>
      <c r="L62" s="14"/>
    </row>
    <row r="63" spans="1:12" x14ac:dyDescent="0.2">
      <c r="D63" s="24"/>
      <c r="E63" s="24"/>
      <c r="F63" s="24"/>
      <c r="G63" s="24"/>
      <c r="H63" s="24"/>
      <c r="I63" s="24"/>
      <c r="J63" s="24"/>
      <c r="K63" s="24"/>
    </row>
    <row r="64" spans="1:12" x14ac:dyDescent="0.2">
      <c r="A64" s="8" t="s">
        <v>66</v>
      </c>
      <c r="D64" s="26">
        <f>SUM(D62)</f>
        <v>8778</v>
      </c>
      <c r="E64" s="26">
        <f t="shared" ref="E64:K64" si="11">SUM(E62)</f>
        <v>434</v>
      </c>
      <c r="F64" s="26">
        <f t="shared" si="11"/>
        <v>0</v>
      </c>
      <c r="G64" s="26">
        <f t="shared" si="11"/>
        <v>434</v>
      </c>
      <c r="H64" s="26">
        <f t="shared" si="11"/>
        <v>11368</v>
      </c>
      <c r="I64" s="26">
        <f t="shared" si="11"/>
        <v>10000</v>
      </c>
      <c r="J64" s="26">
        <f t="shared" si="11"/>
        <v>0</v>
      </c>
      <c r="K64" s="26">
        <f t="shared" si="11"/>
        <v>0</v>
      </c>
      <c r="L64" s="14"/>
    </row>
    <row r="65" spans="1:12" x14ac:dyDescent="0.2">
      <c r="D65" s="24"/>
      <c r="E65" s="24"/>
      <c r="F65" s="24"/>
      <c r="G65" s="24"/>
      <c r="H65" s="24"/>
      <c r="I65" s="24"/>
      <c r="J65" s="24"/>
      <c r="K65" s="24"/>
    </row>
    <row r="66" spans="1:12" s="20" customFormat="1" ht="12.75" thickBot="1" x14ac:dyDescent="0.25">
      <c r="A66" s="32" t="s">
        <v>28</v>
      </c>
      <c r="B66" s="13"/>
      <c r="C66" s="1"/>
      <c r="D66" s="34">
        <f>SUM(D64)</f>
        <v>8778</v>
      </c>
      <c r="E66" s="34">
        <f t="shared" ref="E66:K66" si="12">SUM(E64)</f>
        <v>434</v>
      </c>
      <c r="F66" s="34">
        <f t="shared" si="12"/>
        <v>0</v>
      </c>
      <c r="G66" s="34">
        <f t="shared" si="12"/>
        <v>434</v>
      </c>
      <c r="H66" s="34">
        <f t="shared" si="12"/>
        <v>11368</v>
      </c>
      <c r="I66" s="34">
        <f t="shared" si="12"/>
        <v>10000</v>
      </c>
      <c r="J66" s="34">
        <f t="shared" si="12"/>
        <v>0</v>
      </c>
      <c r="K66" s="34">
        <f t="shared" si="12"/>
        <v>0</v>
      </c>
      <c r="L66" s="35"/>
    </row>
    <row r="67" spans="1:12" ht="12.75" thickTop="1" x14ac:dyDescent="0.2"/>
    <row r="68" spans="1:12" s="33" customFormat="1" ht="12.75" thickBot="1" x14ac:dyDescent="0.25">
      <c r="A68" s="32" t="s">
        <v>55</v>
      </c>
      <c r="B68" s="13"/>
      <c r="C68" s="1"/>
      <c r="D68" s="34">
        <f>SUM(D23,D54,D66)</f>
        <v>47030.41</v>
      </c>
      <c r="E68" s="34">
        <f t="shared" ref="E68:K68" si="13">SUM(E23,E54,E66)</f>
        <v>47030.41</v>
      </c>
      <c r="F68" s="34">
        <f t="shared" si="13"/>
        <v>44820.31</v>
      </c>
      <c r="G68" s="34">
        <f t="shared" si="13"/>
        <v>2210.1</v>
      </c>
      <c r="H68" s="34">
        <f t="shared" si="13"/>
        <v>51446.06</v>
      </c>
      <c r="I68" s="34">
        <f t="shared" si="13"/>
        <v>89394.44</v>
      </c>
      <c r="J68" s="34">
        <f t="shared" si="13"/>
        <v>35423.440000000002</v>
      </c>
      <c r="K68" s="34">
        <f t="shared" si="13"/>
        <v>0</v>
      </c>
      <c r="L68" s="35"/>
    </row>
    <row r="69" spans="1:12" ht="12.75" thickTop="1" x14ac:dyDescent="0.2">
      <c r="D69" s="24"/>
      <c r="E69" s="24"/>
      <c r="F69" s="24"/>
      <c r="G69" s="24"/>
      <c r="H69" s="24"/>
      <c r="I69" s="24"/>
      <c r="J69" s="24"/>
      <c r="K69" s="24"/>
    </row>
    <row r="70" spans="1:12" x14ac:dyDescent="0.2">
      <c r="A70" s="36" t="s">
        <v>58</v>
      </c>
      <c r="D70" s="24"/>
      <c r="E70" s="24"/>
      <c r="F70" s="24"/>
      <c r="G70" s="24"/>
      <c r="H70" s="24"/>
      <c r="I70" s="24"/>
      <c r="J70" s="24"/>
      <c r="K70" s="24"/>
    </row>
    <row r="71" spans="1:12" x14ac:dyDescent="0.2">
      <c r="D71" s="24"/>
      <c r="E71" s="24"/>
      <c r="F71" s="24"/>
      <c r="G71" s="24"/>
      <c r="H71" s="24"/>
      <c r="I71" s="24"/>
      <c r="J71" s="24"/>
      <c r="K71" s="24"/>
    </row>
    <row r="72" spans="1:12" x14ac:dyDescent="0.2">
      <c r="A72" s="36" t="s">
        <v>30</v>
      </c>
      <c r="D72" s="24"/>
      <c r="E72" s="25"/>
      <c r="F72" s="25"/>
      <c r="G72" s="25"/>
      <c r="H72" s="24"/>
      <c r="I72" s="24"/>
      <c r="J72" s="24"/>
      <c r="K72" s="24"/>
    </row>
    <row r="73" spans="1:12" x14ac:dyDescent="0.2">
      <c r="A73" s="8"/>
      <c r="D73" s="24"/>
      <c r="E73" s="25"/>
      <c r="F73" s="25"/>
      <c r="G73" s="25"/>
      <c r="H73" s="24"/>
      <c r="I73" s="24"/>
      <c r="J73" s="24"/>
      <c r="K73" s="24"/>
    </row>
    <row r="74" spans="1:12" x14ac:dyDescent="0.2">
      <c r="A74" s="8" t="s">
        <v>32</v>
      </c>
      <c r="C74" s="12" t="s">
        <v>36</v>
      </c>
      <c r="D74" s="24"/>
      <c r="E74" s="24"/>
      <c r="F74" s="24"/>
      <c r="G74" s="24"/>
      <c r="H74" s="24"/>
      <c r="I74" s="25"/>
      <c r="J74" s="24"/>
      <c r="K74" s="24"/>
    </row>
    <row r="75" spans="1:12" x14ac:dyDescent="0.2">
      <c r="B75" s="13">
        <v>7410</v>
      </c>
      <c r="C75" s="13" t="s">
        <v>30</v>
      </c>
      <c r="D75" s="24">
        <v>33000</v>
      </c>
      <c r="E75" s="24">
        <v>33000</v>
      </c>
      <c r="F75" s="24">
        <v>33213.339999999997</v>
      </c>
      <c r="G75" s="24">
        <v>-213.34</v>
      </c>
      <c r="H75" s="24">
        <v>33000</v>
      </c>
      <c r="I75" s="24">
        <v>33000</v>
      </c>
      <c r="J75" s="24">
        <v>33000</v>
      </c>
      <c r="K75" s="24">
        <v>33000</v>
      </c>
    </row>
    <row r="76" spans="1:12" x14ac:dyDescent="0.2">
      <c r="B76" s="13"/>
      <c r="C76" s="1" t="s">
        <v>5</v>
      </c>
      <c r="D76" s="26">
        <f t="shared" ref="D76:K76" si="14">SUM(D75)</f>
        <v>33000</v>
      </c>
      <c r="E76" s="26">
        <f t="shared" si="14"/>
        <v>33000</v>
      </c>
      <c r="F76" s="26">
        <f t="shared" si="14"/>
        <v>33213.339999999997</v>
      </c>
      <c r="G76" s="26">
        <f t="shared" si="14"/>
        <v>-213.34</v>
      </c>
      <c r="H76" s="26">
        <f t="shared" si="14"/>
        <v>33000</v>
      </c>
      <c r="I76" s="26">
        <f t="shared" si="14"/>
        <v>33000</v>
      </c>
      <c r="J76" s="26">
        <f t="shared" si="14"/>
        <v>33000</v>
      </c>
      <c r="K76" s="26">
        <f t="shared" si="14"/>
        <v>33000</v>
      </c>
      <c r="L76" s="14"/>
    </row>
    <row r="77" spans="1:12" x14ac:dyDescent="0.2">
      <c r="B77" s="13"/>
      <c r="C77" s="1"/>
      <c r="D77" s="25"/>
      <c r="E77" s="25"/>
      <c r="F77" s="25"/>
      <c r="G77" s="25"/>
      <c r="H77" s="25"/>
      <c r="I77" s="25"/>
      <c r="J77" s="25"/>
      <c r="K77" s="25"/>
    </row>
    <row r="78" spans="1:12" x14ac:dyDescent="0.2">
      <c r="A78" s="36" t="s">
        <v>31</v>
      </c>
      <c r="D78" s="26">
        <f t="shared" ref="D78:K78" si="15">SUM(D76)</f>
        <v>33000</v>
      </c>
      <c r="E78" s="26">
        <f t="shared" si="15"/>
        <v>33000</v>
      </c>
      <c r="F78" s="26">
        <f t="shared" si="15"/>
        <v>33213.339999999997</v>
      </c>
      <c r="G78" s="26">
        <f t="shared" si="15"/>
        <v>-213.34</v>
      </c>
      <c r="H78" s="26">
        <f t="shared" si="15"/>
        <v>33000</v>
      </c>
      <c r="I78" s="26">
        <f t="shared" si="15"/>
        <v>33000</v>
      </c>
      <c r="J78" s="26">
        <f t="shared" si="15"/>
        <v>33000</v>
      </c>
      <c r="K78" s="26">
        <f t="shared" si="15"/>
        <v>33000</v>
      </c>
      <c r="L78" s="14"/>
    </row>
    <row r="79" spans="1:12" x14ac:dyDescent="0.2">
      <c r="D79" s="24"/>
      <c r="E79" s="24"/>
      <c r="F79" s="24"/>
      <c r="G79" s="24"/>
      <c r="H79" s="24"/>
      <c r="I79" s="24"/>
      <c r="J79" s="24"/>
      <c r="K79" s="24"/>
    </row>
    <row r="80" spans="1:12" s="33" customFormat="1" ht="12.75" thickBot="1" x14ac:dyDescent="0.25">
      <c r="A80" s="32" t="s">
        <v>57</v>
      </c>
      <c r="B80" s="13"/>
      <c r="C80" s="1"/>
      <c r="D80" s="34">
        <f t="shared" ref="D80:K80" si="16">SUM(D78)</f>
        <v>33000</v>
      </c>
      <c r="E80" s="34">
        <f t="shared" si="16"/>
        <v>33000</v>
      </c>
      <c r="F80" s="34">
        <f t="shared" si="16"/>
        <v>33213.339999999997</v>
      </c>
      <c r="G80" s="34">
        <f t="shared" si="16"/>
        <v>-213.34</v>
      </c>
      <c r="H80" s="34">
        <f t="shared" si="16"/>
        <v>33000</v>
      </c>
      <c r="I80" s="34">
        <f t="shared" si="16"/>
        <v>33000</v>
      </c>
      <c r="J80" s="34">
        <f t="shared" si="16"/>
        <v>33000</v>
      </c>
      <c r="K80" s="34">
        <f t="shared" si="16"/>
        <v>33000</v>
      </c>
      <c r="L80" s="35"/>
    </row>
    <row r="81" spans="1:12" ht="12.75" thickTop="1" x14ac:dyDescent="0.2">
      <c r="D81" s="24"/>
      <c r="E81" s="24"/>
      <c r="F81" s="24"/>
      <c r="G81" s="24"/>
      <c r="H81" s="24"/>
      <c r="I81" s="24"/>
      <c r="J81" s="24"/>
      <c r="K81" s="24"/>
    </row>
    <row r="82" spans="1:12" s="33" customFormat="1" ht="12.75" thickBot="1" x14ac:dyDescent="0.25">
      <c r="A82" s="32" t="s">
        <v>19</v>
      </c>
      <c r="B82" s="13"/>
      <c r="C82" s="1"/>
      <c r="D82" s="34">
        <f t="shared" ref="D82:K82" si="17">SUM(D68,D80)</f>
        <v>80030.41</v>
      </c>
      <c r="E82" s="34">
        <f t="shared" si="17"/>
        <v>80030.41</v>
      </c>
      <c r="F82" s="34">
        <f t="shared" si="17"/>
        <v>78033.649999999994</v>
      </c>
      <c r="G82" s="34">
        <f t="shared" si="17"/>
        <v>1996.76</v>
      </c>
      <c r="H82" s="34">
        <f t="shared" si="17"/>
        <v>84446.06</v>
      </c>
      <c r="I82" s="34">
        <f t="shared" si="17"/>
        <v>122394.44</v>
      </c>
      <c r="J82" s="34">
        <f t="shared" si="17"/>
        <v>68423.44</v>
      </c>
      <c r="K82" s="34">
        <f t="shared" si="17"/>
        <v>33000</v>
      </c>
      <c r="L82" s="35"/>
    </row>
    <row r="83" spans="1:12" ht="12.75" thickTop="1" x14ac:dyDescent="0.2">
      <c r="D83" s="10"/>
      <c r="E83" s="9"/>
      <c r="F83" s="9"/>
      <c r="G83" s="9"/>
      <c r="H83" s="9"/>
      <c r="I83" s="10"/>
      <c r="K83" s="9"/>
    </row>
    <row r="84" spans="1:12" s="20" customFormat="1" ht="12.75" customHeight="1" x14ac:dyDescent="0.2">
      <c r="A84" s="13"/>
      <c r="B84" s="13"/>
      <c r="C84" s="13"/>
      <c r="D84" s="16"/>
      <c r="E84" s="16"/>
      <c r="F84" s="16"/>
      <c r="G84" s="16"/>
      <c r="H84" s="16"/>
      <c r="I84" s="19" t="s">
        <v>33</v>
      </c>
      <c r="J84" s="38">
        <v>68423.44</v>
      </c>
      <c r="K84" s="38"/>
      <c r="L84" s="1"/>
    </row>
    <row r="85" spans="1:12" s="20" customFormat="1" x14ac:dyDescent="0.2">
      <c r="A85" s="13"/>
      <c r="B85" s="13"/>
      <c r="C85" s="13"/>
      <c r="D85" s="16"/>
      <c r="E85" s="16"/>
      <c r="F85" s="16"/>
      <c r="G85" s="16"/>
      <c r="H85" s="16"/>
      <c r="I85" s="21"/>
      <c r="J85" s="17"/>
      <c r="K85" s="16"/>
      <c r="L85" s="1"/>
    </row>
    <row r="86" spans="1:12" s="20" customFormat="1" x14ac:dyDescent="0.2">
      <c r="A86" s="13"/>
      <c r="B86" s="13"/>
      <c r="C86" s="13"/>
      <c r="D86" s="16"/>
      <c r="E86" s="16"/>
      <c r="F86" s="16"/>
      <c r="G86" s="16"/>
      <c r="H86" s="16"/>
      <c r="I86" s="21" t="s">
        <v>34</v>
      </c>
      <c r="J86" s="29">
        <f>(J84-J82)</f>
        <v>0</v>
      </c>
      <c r="K86" s="29">
        <f>(J84-K82)</f>
        <v>35423.440000000002</v>
      </c>
      <c r="L86" s="1"/>
    </row>
    <row r="87" spans="1:12" s="20" customFormat="1" x14ac:dyDescent="0.2">
      <c r="A87" s="13"/>
      <c r="B87" s="13"/>
      <c r="C87" s="13"/>
      <c r="D87" s="16"/>
      <c r="E87" s="16"/>
      <c r="F87" s="16"/>
      <c r="G87" s="16"/>
      <c r="H87" s="16"/>
      <c r="I87" s="21"/>
      <c r="J87" s="16"/>
      <c r="K87" s="16"/>
      <c r="L87" s="22"/>
    </row>
    <row r="88" spans="1:12" s="20" customFormat="1" x14ac:dyDescent="0.2">
      <c r="A88" s="13"/>
      <c r="B88" s="13"/>
      <c r="C88" s="13"/>
      <c r="D88" s="16"/>
      <c r="E88" s="16"/>
      <c r="F88" s="16"/>
      <c r="G88" s="16"/>
      <c r="H88" s="16"/>
      <c r="I88" s="19" t="s">
        <v>35</v>
      </c>
      <c r="J88" s="38">
        <f>J84-I82</f>
        <v>-53971</v>
      </c>
      <c r="K88" s="38"/>
      <c r="L88" s="23"/>
    </row>
  </sheetData>
  <mergeCells count="2">
    <mergeCell ref="J84:K84"/>
    <mergeCell ref="J88:K88"/>
  </mergeCells>
  <printOptions horizontalCentered="1" gridLines="1"/>
  <pageMargins left="0.5" right="0.5" top="0.75" bottom="0.75" header="0.5" footer="0.5"/>
  <pageSetup scale="53" fitToHeight="0" orientation="landscape" r:id="rId1"/>
  <headerFooter>
    <oddHeader>&amp;L&amp;"+,Bold"&amp;12DRAFT&amp;C&amp;"+,Bold"&amp;18 2024-2025 DASG Student Representation Fee (SRF) Budget (Fund 46)&amp;R&amp;"+,Bold"&amp;12DRAFT</oddHeader>
    <oddFooter>&amp;L&amp;"+,Regular"&amp;22 1/12/2024&amp;C&amp;"+,Regular"Page &amp;P of &amp;N
*Inc DASG Line Item Information Form revisions
**Exc Enc to 2023-2024
***Complete Stip list available at a later date&amp;R&amp;"+,Regular"Requests $122,394.44
Available $68,423.44
Difference ($53,971.00)</oddFooter>
  </headerFooter>
  <rowBreaks count="1" manualBreakCount="1"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2024-2025 DASG Budget (Fund 46)</vt:lpstr>
      <vt:lpstr>'2024-2025 DASG Budget (Fund 46)'!Print_Titles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shannakiandennis@fhda.edu</dc:creator>
  <cp:lastModifiedBy>Dennis Shannakian</cp:lastModifiedBy>
  <cp:lastPrinted>2024-01-12T22:07:04Z</cp:lastPrinted>
  <dcterms:created xsi:type="dcterms:W3CDTF">2016-04-29T19:57:01Z</dcterms:created>
  <dcterms:modified xsi:type="dcterms:W3CDTF">2024-01-12T22:07:10Z</dcterms:modified>
</cp:coreProperties>
</file>