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ibsonp/Downloads/"/>
    </mc:Choice>
  </mc:AlternateContent>
  <xr:revisionPtr revIDLastSave="0" documentId="8_{F551F4A3-CC97-D94A-AC1D-0331356D7756}" xr6:coauthVersionLast="36" xr6:coauthVersionMax="36" xr10:uidLastSave="{00000000-0000-0000-0000-000000000000}"/>
  <bookViews>
    <workbookView xWindow="2020" yWindow="840" windowWidth="34360" windowHeight="19860" xr2:uid="{D67116DF-A0D1-9C4F-80BB-E8CC6C8A161C}"/>
  </bookViews>
  <sheets>
    <sheet name="All Scenarios" sheetId="5" r:id="rId1"/>
    <sheet name="Classified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5" l="1"/>
  <c r="D20" i="5"/>
  <c r="A20" i="5"/>
  <c r="G10" i="5"/>
  <c r="D10" i="5"/>
  <c r="A10" i="5"/>
  <c r="A7" i="5"/>
  <c r="A9" i="5" s="1"/>
  <c r="A11" i="5" s="1"/>
  <c r="A13" i="5" s="1"/>
  <c r="A15" i="5" s="1"/>
  <c r="A17" i="5" s="1"/>
  <c r="A19" i="5" s="1"/>
  <c r="A21" i="5" s="1"/>
  <c r="G5" i="5"/>
  <c r="G7" i="5" s="1"/>
  <c r="G9" i="5" s="1"/>
  <c r="G11" i="5" s="1"/>
  <c r="G13" i="5" s="1"/>
  <c r="G15" i="5" s="1"/>
  <c r="G17" i="5" s="1"/>
  <c r="G19" i="5" s="1"/>
  <c r="G21" i="5" s="1"/>
  <c r="D5" i="5"/>
  <c r="D7" i="5" s="1"/>
  <c r="D9" i="5" s="1"/>
  <c r="D11" i="5" s="1"/>
  <c r="D13" i="5" s="1"/>
  <c r="D15" i="5" s="1"/>
  <c r="D17" i="5" s="1"/>
  <c r="D19" i="5" s="1"/>
  <c r="A5" i="5"/>
  <c r="K8" i="1"/>
  <c r="I7" i="1"/>
  <c r="I6" i="1"/>
  <c r="I5" i="1"/>
  <c r="I4" i="1"/>
  <c r="I3" i="1"/>
  <c r="I2" i="1"/>
  <c r="D21" i="5" l="1"/>
  <c r="I8" i="1"/>
</calcChain>
</file>

<file path=xl/sharedStrings.xml><?xml version="1.0" encoding="utf-8"?>
<sst xmlns="http://schemas.openxmlformats.org/spreadsheetml/2006/main" count="60" uniqueCount="40">
  <si>
    <t>General Fund</t>
  </si>
  <si>
    <t>VACANT</t>
  </si>
  <si>
    <t xml:space="preserve">Computer Applications                   </t>
  </si>
  <si>
    <t xml:space="preserve">Instructional Associate       </t>
  </si>
  <si>
    <t xml:space="preserve">Financial Aid                           </t>
  </si>
  <si>
    <t xml:space="preserve">Financial Aid Assistant       </t>
  </si>
  <si>
    <t xml:space="preserve">Distance Learning                       </t>
  </si>
  <si>
    <t xml:space="preserve">Learning Mgmt Systems Admin   </t>
  </si>
  <si>
    <t xml:space="preserve">Transfer Center                         </t>
  </si>
  <si>
    <t xml:space="preserve">Administrative Assistant I    </t>
  </si>
  <si>
    <t xml:space="preserve">Student Success Center                  </t>
  </si>
  <si>
    <t xml:space="preserve">Instructional Support Coord   </t>
  </si>
  <si>
    <t xml:space="preserve">Environmental Studies                   </t>
  </si>
  <si>
    <t xml:space="preserve">Executive Director, KCES/ESA  </t>
  </si>
  <si>
    <t>ZZZOPEN end 2013</t>
  </si>
  <si>
    <t>ZZZOPEN end mar 2018</t>
  </si>
  <si>
    <t>ZZZOPEN end jul 2016</t>
  </si>
  <si>
    <t>ZZZOPEN end may 2017</t>
  </si>
  <si>
    <t>ZZZOPEN end jun 2018</t>
  </si>
  <si>
    <t>ZZZOPEN end dec 2014</t>
  </si>
  <si>
    <t>Department</t>
  </si>
  <si>
    <t>Job Title</t>
  </si>
  <si>
    <t>Scenario C</t>
  </si>
  <si>
    <t>Target</t>
  </si>
  <si>
    <t>9 Vacant Faculty Positions</t>
  </si>
  <si>
    <t>5 Vacant Classified Positions</t>
  </si>
  <si>
    <t>SWP/BSI/Equity  Transfers</t>
  </si>
  <si>
    <t>Fund 15 Transfers -Fitness Cnt.</t>
  </si>
  <si>
    <t>Paralegal Studies</t>
  </si>
  <si>
    <t>Dance Reduction</t>
  </si>
  <si>
    <t>Football Program/Water Polo</t>
  </si>
  <si>
    <t>Nursing Program</t>
  </si>
  <si>
    <t>1 - 2 Filled ACE/Teams Positions</t>
  </si>
  <si>
    <t>Scenario B</t>
  </si>
  <si>
    <t>Fund 15 Transfers-Fitness Cnt.</t>
  </si>
  <si>
    <r>
      <t>Football Program/</t>
    </r>
    <r>
      <rPr>
        <sz val="12"/>
        <rFont val="Calibri (Body)_x0000_"/>
      </rPr>
      <t>Water Polo</t>
    </r>
  </si>
  <si>
    <t>New faculty saving fr 1.2 million</t>
  </si>
  <si>
    <t>SERP - 5-7 ACE/Teams Eliminated</t>
  </si>
  <si>
    <t>Scenario A</t>
  </si>
  <si>
    <t>SERP 6-8 ACE/Teams Eliminated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</si>
</sst>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</numFmts>
  <fonts count="9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name val="Calibri (Body)_x0000_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165" fontId="3" fillId="0" borderId="0" xfId="1" applyFont="1" applyFill="1"/>
    <xf numFmtId="43" fontId="3" fillId="0" borderId="0" xfId="0" applyNumberFormat="1" applyFont="1" applyFill="1" applyBorder="1"/>
    <xf numFmtId="0" fontId="3" fillId="0" borderId="0" xfId="0" applyFont="1" applyFill="1" applyAlignment="1">
      <alignment horizontal="right"/>
    </xf>
    <xf numFmtId="164" fontId="3" fillId="0" borderId="0" xfId="2" applyFont="1" applyFill="1" applyBorder="1"/>
    <xf numFmtId="0" fontId="3" fillId="2" borderId="0" xfId="0" applyFont="1" applyFill="1"/>
    <xf numFmtId="0" fontId="4" fillId="0" borderId="0" xfId="0" applyFont="1"/>
    <xf numFmtId="43" fontId="4" fillId="0" borderId="0" xfId="0" applyNumberFormat="1" applyFont="1"/>
    <xf numFmtId="164" fontId="4" fillId="0" borderId="0" xfId="0" applyNumberFormat="1" applyFont="1"/>
    <xf numFmtId="43" fontId="3" fillId="0" borderId="1" xfId="0" applyNumberFormat="1" applyFont="1" applyFill="1" applyBorder="1"/>
    <xf numFmtId="164" fontId="3" fillId="2" borderId="0" xfId="2" applyFont="1" applyFill="1" applyBorder="1"/>
    <xf numFmtId="164" fontId="3" fillId="2" borderId="1" xfId="2" applyFont="1" applyFill="1" applyBorder="1"/>
    <xf numFmtId="0" fontId="5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center"/>
    </xf>
    <xf numFmtId="0" fontId="6" fillId="0" borderId="2" xfId="0" applyFont="1" applyFill="1" applyBorder="1"/>
    <xf numFmtId="165" fontId="6" fillId="0" borderId="2" xfId="1" applyFont="1" applyFill="1" applyBorder="1"/>
    <xf numFmtId="43" fontId="6" fillId="0" borderId="2" xfId="0" applyNumberFormat="1" applyFont="1" applyFill="1" applyBorder="1"/>
    <xf numFmtId="0" fontId="0" fillId="0" borderId="5" xfId="0" applyBorder="1"/>
    <xf numFmtId="0" fontId="0" fillId="0" borderId="6" xfId="0" applyBorder="1"/>
    <xf numFmtId="164" fontId="7" fillId="0" borderId="5" xfId="2" applyFont="1" applyBorder="1"/>
    <xf numFmtId="164" fontId="0" fillId="0" borderId="7" xfId="2" applyFont="1" applyBorder="1"/>
    <xf numFmtId="164" fontId="0" fillId="0" borderId="8" xfId="2" applyFont="1" applyBorder="1"/>
    <xf numFmtId="164" fontId="0" fillId="0" borderId="5" xfId="2" applyFont="1" applyBorder="1"/>
    <xf numFmtId="164" fontId="0" fillId="0" borderId="9" xfId="2" applyFont="1" applyBorder="1"/>
    <xf numFmtId="0" fontId="0" fillId="0" borderId="10" xfId="0" applyBorder="1"/>
    <xf numFmtId="164" fontId="0" fillId="0" borderId="0" xfId="2" applyFont="1"/>
    <xf numFmtId="0" fontId="0" fillId="0" borderId="9" xfId="0" applyBorder="1"/>
    <xf numFmtId="0" fontId="2" fillId="0" borderId="11" xfId="0" applyFont="1" applyBorder="1" applyAlignment="1">
      <alignment horizontal="center"/>
    </xf>
    <xf numFmtId="0" fontId="0" fillId="0" borderId="0" xfId="0" applyBorder="1"/>
    <xf numFmtId="0" fontId="7" fillId="0" borderId="0" xfId="0" applyFont="1" applyBorder="1"/>
    <xf numFmtId="0" fontId="0" fillId="0" borderId="2" xfId="0" applyBorder="1"/>
    <xf numFmtId="0" fontId="7" fillId="0" borderId="6" xfId="0" applyFont="1" applyBorder="1" applyAlignment="1">
      <alignment horizontal="center"/>
    </xf>
    <xf numFmtId="0" fontId="0" fillId="0" borderId="6" xfId="0" applyFill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BAA7A-E39A-8540-AF71-01B6AA98AE16}">
  <dimension ref="A1:H30"/>
  <sheetViews>
    <sheetView tabSelected="1" zoomScale="120" zoomScaleNormal="120" workbookViewId="0">
      <selection activeCell="G24" sqref="G24"/>
    </sheetView>
  </sheetViews>
  <sheetFormatPr baseColWidth="10" defaultColWidth="35" defaultRowHeight="21"/>
  <cols>
    <col min="1" max="1" width="16.1640625" bestFit="1" customWidth="1"/>
    <col min="2" max="2" width="28.33203125" bestFit="1" customWidth="1"/>
    <col min="3" max="3" width="3.1640625" customWidth="1"/>
    <col min="4" max="4" width="16.33203125" bestFit="1" customWidth="1"/>
    <col min="5" max="5" width="29.5" bestFit="1" customWidth="1"/>
    <col min="6" max="6" width="3.5" customWidth="1"/>
    <col min="7" max="7" width="16.1640625" bestFit="1" customWidth="1"/>
    <col min="8" max="8" width="28.1640625" bestFit="1" customWidth="1"/>
    <col min="9" max="16384" width="35" style="9"/>
  </cols>
  <sheetData>
    <row r="1" spans="1:8" ht="22" thickBot="1">
      <c r="A1" s="37" t="s">
        <v>38</v>
      </c>
      <c r="B1" s="38"/>
      <c r="C1" s="31"/>
      <c r="D1" s="37" t="s">
        <v>33</v>
      </c>
      <c r="E1" s="38"/>
      <c r="G1" s="37" t="s">
        <v>22</v>
      </c>
      <c r="H1" s="38"/>
    </row>
    <row r="2" spans="1:8">
      <c r="A2" s="21"/>
      <c r="B2" s="22"/>
      <c r="C2" s="32"/>
      <c r="D2" s="21"/>
      <c r="E2" s="22"/>
      <c r="G2" s="21"/>
      <c r="H2" s="22"/>
    </row>
    <row r="3" spans="1:8">
      <c r="A3" s="23">
        <v>3692553</v>
      </c>
      <c r="B3" s="35" t="s">
        <v>23</v>
      </c>
      <c r="C3" s="33"/>
      <c r="D3" s="23">
        <v>3692553</v>
      </c>
      <c r="E3" s="35" t="s">
        <v>23</v>
      </c>
      <c r="G3" s="23">
        <v>3692553</v>
      </c>
      <c r="H3" s="35" t="s">
        <v>23</v>
      </c>
    </row>
    <row r="4" spans="1:8">
      <c r="A4" s="24">
        <v>-995284</v>
      </c>
      <c r="B4" s="22" t="s">
        <v>24</v>
      </c>
      <c r="C4" s="32"/>
      <c r="D4" s="24">
        <v>-995284</v>
      </c>
      <c r="E4" s="22" t="s">
        <v>24</v>
      </c>
      <c r="G4" s="24">
        <v>-995284</v>
      </c>
      <c r="H4" s="22" t="s">
        <v>24</v>
      </c>
    </row>
    <row r="5" spans="1:8">
      <c r="A5" s="25">
        <f>SUM(A3:A4)</f>
        <v>2697269</v>
      </c>
      <c r="B5" s="22"/>
      <c r="C5" s="32"/>
      <c r="D5" s="25">
        <f>SUM(D3:D4)</f>
        <v>2697269</v>
      </c>
      <c r="E5" s="22"/>
      <c r="G5" s="25">
        <f>SUM(G3:G4)</f>
        <v>2697269</v>
      </c>
      <c r="H5" s="22"/>
    </row>
    <row r="6" spans="1:8">
      <c r="A6" s="24">
        <v>-403422.33</v>
      </c>
      <c r="B6" s="22" t="s">
        <v>25</v>
      </c>
      <c r="C6" s="32"/>
      <c r="D6" s="24">
        <v>-403422.33</v>
      </c>
      <c r="E6" s="22" t="s">
        <v>25</v>
      </c>
      <c r="G6" s="24">
        <v>-403422.33</v>
      </c>
      <c r="H6" s="22" t="s">
        <v>25</v>
      </c>
    </row>
    <row r="7" spans="1:8">
      <c r="A7" s="25">
        <f>SUM(A5:A6)</f>
        <v>2293846.67</v>
      </c>
      <c r="B7" s="22"/>
      <c r="C7" s="32"/>
      <c r="D7" s="25">
        <f>SUM(D5:D6)</f>
        <v>2293846.67</v>
      </c>
      <c r="E7" s="22"/>
      <c r="G7" s="25">
        <f>SUM(G5:G6)</f>
        <v>2293846.67</v>
      </c>
      <c r="H7" s="22"/>
    </row>
    <row r="8" spans="1:8">
      <c r="A8" s="24">
        <v>-500000</v>
      </c>
      <c r="B8" s="22" t="s">
        <v>26</v>
      </c>
      <c r="C8" s="32"/>
      <c r="D8" s="24">
        <v>-500000</v>
      </c>
      <c r="E8" s="22" t="s">
        <v>26</v>
      </c>
      <c r="G8" s="24">
        <v>-400000</v>
      </c>
      <c r="H8" s="22" t="s">
        <v>26</v>
      </c>
    </row>
    <row r="9" spans="1:8">
      <c r="A9" s="25">
        <f>SUM(A7:A8)</f>
        <v>1793846.67</v>
      </c>
      <c r="B9" s="22"/>
      <c r="C9" s="32"/>
      <c r="D9" s="25">
        <f>SUM(D7:D8)</f>
        <v>1793846.67</v>
      </c>
      <c r="E9" s="22"/>
      <c r="G9" s="25">
        <f>SUM(G7:G8)</f>
        <v>1893846.67</v>
      </c>
      <c r="H9" s="22"/>
    </row>
    <row r="10" spans="1:8">
      <c r="A10" s="24">
        <f>-105790.58/2</f>
        <v>-52895.29</v>
      </c>
      <c r="B10" s="36" t="s">
        <v>34</v>
      </c>
      <c r="C10" s="32"/>
      <c r="D10" s="24">
        <f>-105790.58/2</f>
        <v>-52895.29</v>
      </c>
      <c r="E10" s="36" t="s">
        <v>34</v>
      </c>
      <c r="G10" s="24">
        <f>-105790.58/2</f>
        <v>-52895.29</v>
      </c>
      <c r="H10" s="36" t="s">
        <v>27</v>
      </c>
    </row>
    <row r="11" spans="1:8">
      <c r="A11" s="25">
        <f>SUM(A9:A10)</f>
        <v>1740951.38</v>
      </c>
      <c r="B11" s="36"/>
      <c r="C11" s="32"/>
      <c r="D11" s="25">
        <f>SUM(D9:D10)</f>
        <v>1740951.38</v>
      </c>
      <c r="E11" s="36"/>
      <c r="G11" s="25">
        <f>SUM(G9:G10)</f>
        <v>1840951.38</v>
      </c>
      <c r="H11" s="36"/>
    </row>
    <row r="12" spans="1:8">
      <c r="A12" s="24">
        <v>-139863</v>
      </c>
      <c r="B12" s="36" t="s">
        <v>28</v>
      </c>
      <c r="C12" s="32"/>
      <c r="D12" s="24">
        <v>-139863</v>
      </c>
      <c r="E12" s="36" t="s">
        <v>28</v>
      </c>
      <c r="G12" s="24">
        <v>-139863</v>
      </c>
      <c r="H12" s="36" t="s">
        <v>28</v>
      </c>
    </row>
    <row r="13" spans="1:8">
      <c r="A13" s="25">
        <f>SUM(A11:A12)</f>
        <v>1601088.38</v>
      </c>
      <c r="B13" s="36"/>
      <c r="C13" s="32"/>
      <c r="D13" s="25">
        <f>SUM(D11:D12)</f>
        <v>1601088.38</v>
      </c>
      <c r="E13" s="36"/>
      <c r="G13" s="25">
        <f>SUM(G11:G12)</f>
        <v>1701088.38</v>
      </c>
      <c r="H13" s="36"/>
    </row>
    <row r="14" spans="1:8">
      <c r="A14" s="24">
        <v>-127764</v>
      </c>
      <c r="B14" s="36" t="s">
        <v>29</v>
      </c>
      <c r="C14" s="32"/>
      <c r="D14" s="24">
        <v>-127764</v>
      </c>
      <c r="E14" s="36" t="s">
        <v>29</v>
      </c>
      <c r="G14" s="24">
        <v>-127764</v>
      </c>
      <c r="H14" s="36" t="s">
        <v>29</v>
      </c>
    </row>
    <row r="15" spans="1:8">
      <c r="A15" s="25">
        <f>SUM(A13:A14)</f>
        <v>1473324.38</v>
      </c>
      <c r="B15" s="22"/>
      <c r="C15" s="32"/>
      <c r="D15" s="25">
        <f>SUM(D13:D14)</f>
        <v>1473324.38</v>
      </c>
      <c r="E15" s="22"/>
      <c r="G15" s="25">
        <f>SUM(G13:G14)</f>
        <v>1573324.38</v>
      </c>
      <c r="H15" s="22"/>
    </row>
    <row r="16" spans="1:8">
      <c r="A16" s="24">
        <v>0</v>
      </c>
      <c r="B16" s="22" t="s">
        <v>30</v>
      </c>
      <c r="C16" s="32"/>
      <c r="D16" s="24">
        <v>-275000</v>
      </c>
      <c r="E16" s="22" t="s">
        <v>35</v>
      </c>
      <c r="G16" s="24">
        <v>-275000</v>
      </c>
      <c r="H16" s="22" t="s">
        <v>30</v>
      </c>
    </row>
    <row r="17" spans="1:8">
      <c r="A17" s="25">
        <f>SUM(A15:A16)</f>
        <v>1473324.38</v>
      </c>
      <c r="B17" s="22"/>
      <c r="C17" s="32"/>
      <c r="D17" s="25">
        <f>SUM(D15:D16)</f>
        <v>1198324.3799999999</v>
      </c>
      <c r="E17" s="22"/>
      <c r="G17" s="25">
        <f>SUM(G15:G16)</f>
        <v>1298324.3799999999</v>
      </c>
      <c r="H17" s="22"/>
    </row>
    <row r="18" spans="1:8">
      <c r="A18" s="24">
        <v>-685714</v>
      </c>
      <c r="B18" s="22" t="s">
        <v>36</v>
      </c>
      <c r="C18" s="32"/>
      <c r="D18" s="24">
        <v>-685714</v>
      </c>
      <c r="E18" s="22" t="s">
        <v>36</v>
      </c>
      <c r="G18" s="24">
        <v>-1200000</v>
      </c>
      <c r="H18" s="22" t="s">
        <v>31</v>
      </c>
    </row>
    <row r="19" spans="1:8">
      <c r="A19" s="25">
        <f>SUM(A17:A18)</f>
        <v>787610.37999999989</v>
      </c>
      <c r="B19" s="22"/>
      <c r="C19" s="32"/>
      <c r="D19" s="25">
        <f>SUM(D17:D18)</f>
        <v>512610.37999999989</v>
      </c>
      <c r="E19" s="22"/>
      <c r="G19" s="25">
        <f>SUM(G17:G18)</f>
        <v>98324.379999999888</v>
      </c>
      <c r="H19" s="22"/>
    </row>
    <row r="20" spans="1:8">
      <c r="A20" s="24">
        <f>-692124-250000+154513.62</f>
        <v>-787610.38</v>
      </c>
      <c r="B20" s="22" t="s">
        <v>39</v>
      </c>
      <c r="C20" s="32"/>
      <c r="D20" s="24">
        <f>-692124+179513.62</f>
        <v>-512610.38</v>
      </c>
      <c r="E20" s="22" t="s">
        <v>37</v>
      </c>
      <c r="G20" s="24">
        <f>-177838+142008.33-87494.71+25000</f>
        <v>-98324.380000000019</v>
      </c>
      <c r="H20" s="22" t="s">
        <v>32</v>
      </c>
    </row>
    <row r="21" spans="1:8">
      <c r="A21" s="26">
        <f>SUM(A19:A20)</f>
        <v>0</v>
      </c>
      <c r="B21" s="22"/>
      <c r="C21" s="32"/>
      <c r="D21" s="26">
        <f>SUM(D19:D20)</f>
        <v>0</v>
      </c>
      <c r="E21" s="22"/>
      <c r="G21" s="26">
        <f>SUM(G19:G20)</f>
        <v>-1.3096723705530167E-10</v>
      </c>
      <c r="H21" s="22"/>
    </row>
    <row r="22" spans="1:8" ht="22" thickBot="1">
      <c r="A22" s="30"/>
      <c r="B22" s="28"/>
      <c r="C22" s="34"/>
      <c r="D22" s="27"/>
      <c r="E22" s="28"/>
      <c r="G22" s="27"/>
      <c r="H22" s="28"/>
    </row>
    <row r="23" spans="1:8">
      <c r="D23" s="29"/>
    </row>
    <row r="24" spans="1:8">
      <c r="D24" s="29"/>
    </row>
    <row r="25" spans="1:8">
      <c r="D25" s="29"/>
    </row>
    <row r="26" spans="1:8">
      <c r="D26" s="29"/>
    </row>
    <row r="27" spans="1:8">
      <c r="D27" s="29"/>
    </row>
    <row r="28" spans="1:8">
      <c r="D28" s="29"/>
    </row>
    <row r="29" spans="1:8">
      <c r="D29" s="29"/>
    </row>
    <row r="30" spans="1:8">
      <c r="D30" s="29"/>
    </row>
  </sheetData>
  <mergeCells count="3">
    <mergeCell ref="A1:B1"/>
    <mergeCell ref="D1:E1"/>
    <mergeCell ref="G1:H1"/>
  </mergeCells>
  <pageMargins left="0.7" right="0.7" top="0.75" bottom="0.75" header="0.3" footer="0.3"/>
  <pageSetup orientation="landscape" horizontalDpi="0" verticalDpi="0"/>
  <ignoredErrors>
    <ignoredError sqref="D2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2F1BA-8565-304A-A9C6-51744A145C64}">
  <sheetPr>
    <pageSetUpPr fitToPage="1"/>
  </sheetPr>
  <dimension ref="A1:L9"/>
  <sheetViews>
    <sheetView topLeftCell="B1" zoomScale="133" zoomScaleNormal="133" workbookViewId="0">
      <selection sqref="A1:L8"/>
    </sheetView>
  </sheetViews>
  <sheetFormatPr baseColWidth="10" defaultRowHeight="16"/>
  <cols>
    <col min="1" max="1" width="15.6640625" bestFit="1" customWidth="1"/>
    <col min="2" max="2" width="3.83203125" bestFit="1" customWidth="1"/>
    <col min="3" max="3" width="10.1640625" bestFit="1" customWidth="1"/>
    <col min="4" max="4" width="30.83203125" customWidth="1"/>
    <col min="5" max="5" width="37.83203125" bestFit="1" customWidth="1"/>
    <col min="6" max="6" width="2.5" bestFit="1" customWidth="1"/>
    <col min="7" max="8" width="13.5" bestFit="1" customWidth="1"/>
    <col min="9" max="9" width="14.83203125" bestFit="1" customWidth="1"/>
    <col min="10" max="10" width="6.6640625" customWidth="1"/>
    <col min="11" max="11" width="16.33203125" bestFit="1" customWidth="1"/>
    <col min="12" max="12" width="30.1640625" customWidth="1"/>
  </cols>
  <sheetData>
    <row r="1" spans="1:12" s="3" customFormat="1" ht="30" customHeight="1" thickBot="1">
      <c r="A1" s="15" t="s">
        <v>0</v>
      </c>
      <c r="B1" s="16"/>
      <c r="C1" s="17"/>
      <c r="D1" s="18" t="s">
        <v>20</v>
      </c>
      <c r="E1" s="18" t="s">
        <v>21</v>
      </c>
      <c r="F1" s="17"/>
      <c r="G1" s="19"/>
      <c r="H1" s="19"/>
      <c r="I1" s="20"/>
      <c r="J1" s="18"/>
      <c r="K1" s="18"/>
      <c r="L1" s="18"/>
    </row>
    <row r="2" spans="1:12" s="3" customFormat="1" ht="30" customHeight="1">
      <c r="A2" s="2">
        <v>230158</v>
      </c>
      <c r="B2" s="1">
        <v>14</v>
      </c>
      <c r="C2" s="2" t="s">
        <v>1</v>
      </c>
      <c r="D2" s="3" t="s">
        <v>2</v>
      </c>
      <c r="E2" s="3" t="s">
        <v>3</v>
      </c>
      <c r="F2" s="2">
        <v>1</v>
      </c>
      <c r="G2" s="4">
        <v>48811.78</v>
      </c>
      <c r="H2" s="4">
        <v>22045.35</v>
      </c>
      <c r="I2" s="5">
        <f t="shared" ref="I2:I7" si="0">G2+H2</f>
        <v>70857.13</v>
      </c>
      <c r="J2" s="6"/>
      <c r="K2" s="13">
        <v>70857.13</v>
      </c>
      <c r="L2" s="8" t="s">
        <v>14</v>
      </c>
    </row>
    <row r="3" spans="1:12" s="3" customFormat="1" ht="30" customHeight="1">
      <c r="A3" s="2">
        <v>230292</v>
      </c>
      <c r="B3" s="1">
        <v>14</v>
      </c>
      <c r="C3" s="2" t="s">
        <v>1</v>
      </c>
      <c r="D3" s="3" t="s">
        <v>4</v>
      </c>
      <c r="E3" s="3" t="s">
        <v>5</v>
      </c>
      <c r="F3" s="2">
        <v>1</v>
      </c>
      <c r="G3" s="4">
        <v>48391.68</v>
      </c>
      <c r="H3" s="4">
        <v>21855.61</v>
      </c>
      <c r="I3" s="5">
        <f t="shared" si="0"/>
        <v>70247.290000000008</v>
      </c>
      <c r="J3" s="6"/>
      <c r="K3" s="13">
        <v>70427.289999999994</v>
      </c>
      <c r="L3" s="8" t="s">
        <v>15</v>
      </c>
    </row>
    <row r="4" spans="1:12" s="3" customFormat="1" ht="30" customHeight="1">
      <c r="A4" s="2">
        <v>230373</v>
      </c>
      <c r="B4" s="1">
        <v>14</v>
      </c>
      <c r="C4" s="2" t="s">
        <v>1</v>
      </c>
      <c r="D4" s="3" t="s">
        <v>6</v>
      </c>
      <c r="E4" s="3" t="s">
        <v>7</v>
      </c>
      <c r="F4" s="2">
        <v>1</v>
      </c>
      <c r="G4" s="4">
        <v>97825.98</v>
      </c>
      <c r="H4" s="4">
        <v>44182.12</v>
      </c>
      <c r="I4" s="5">
        <f t="shared" si="0"/>
        <v>142008.1</v>
      </c>
      <c r="J4" s="6"/>
      <c r="K4" s="13">
        <v>142008.1</v>
      </c>
      <c r="L4" s="8" t="s">
        <v>16</v>
      </c>
    </row>
    <row r="5" spans="1:12" s="3" customFormat="1" ht="30" customHeight="1">
      <c r="A5" s="2">
        <v>230523</v>
      </c>
      <c r="B5" s="1">
        <v>14</v>
      </c>
      <c r="C5" s="2" t="s">
        <v>1</v>
      </c>
      <c r="D5" s="3" t="s">
        <v>8</v>
      </c>
      <c r="E5" s="3" t="s">
        <v>9</v>
      </c>
      <c r="F5" s="2">
        <v>1</v>
      </c>
      <c r="G5" s="4">
        <v>49603.38</v>
      </c>
      <c r="H5" s="4">
        <v>22402.87</v>
      </c>
      <c r="I5" s="5">
        <f t="shared" si="0"/>
        <v>72006.25</v>
      </c>
      <c r="J5" s="6"/>
      <c r="K5" s="13">
        <v>72006.25</v>
      </c>
      <c r="L5" s="8" t="s">
        <v>17</v>
      </c>
    </row>
    <row r="6" spans="1:12" s="3" customFormat="1" ht="30" customHeight="1">
      <c r="A6" s="2">
        <v>230735</v>
      </c>
      <c r="B6" s="1">
        <v>14</v>
      </c>
      <c r="C6" s="2" t="s">
        <v>1</v>
      </c>
      <c r="D6" s="3" t="s">
        <v>10</v>
      </c>
      <c r="E6" s="3" t="s">
        <v>11</v>
      </c>
      <c r="F6" s="2">
        <v>1</v>
      </c>
      <c r="G6" s="4">
        <v>49960.54</v>
      </c>
      <c r="H6" s="4">
        <v>22564.17</v>
      </c>
      <c r="I6" s="5">
        <f t="shared" si="0"/>
        <v>72524.709999999992</v>
      </c>
      <c r="J6" s="6"/>
      <c r="K6" s="7">
        <v>0</v>
      </c>
      <c r="L6" s="3" t="s">
        <v>18</v>
      </c>
    </row>
    <row r="7" spans="1:12" s="3" customFormat="1" ht="30" customHeight="1" thickBot="1">
      <c r="A7" s="2">
        <v>232226</v>
      </c>
      <c r="B7" s="1">
        <v>14</v>
      </c>
      <c r="C7" s="2" t="s">
        <v>1</v>
      </c>
      <c r="D7" s="3" t="s">
        <v>12</v>
      </c>
      <c r="E7" s="3" t="s">
        <v>13</v>
      </c>
      <c r="F7" s="2">
        <v>1</v>
      </c>
      <c r="G7" s="4">
        <v>33151.17</v>
      </c>
      <c r="H7" s="4">
        <v>14972.39</v>
      </c>
      <c r="I7" s="12">
        <f t="shared" si="0"/>
        <v>48123.56</v>
      </c>
      <c r="J7" s="6"/>
      <c r="K7" s="14">
        <v>48123.56</v>
      </c>
      <c r="L7" s="8" t="s">
        <v>19</v>
      </c>
    </row>
    <row r="8" spans="1:12" s="9" customFormat="1" ht="30" customHeight="1" thickTop="1">
      <c r="I8" s="10">
        <f>SUM(I2:I7)</f>
        <v>475767.03999999998</v>
      </c>
      <c r="K8" s="11">
        <f>SUM(K2:K7)</f>
        <v>403422.33</v>
      </c>
    </row>
    <row r="9" spans="1:12" s="9" customFormat="1" ht="30" customHeight="1"/>
  </sheetData>
  <pageMargins left="0.7" right="0.7" top="0.75" bottom="0.75" header="0.3" footer="0.3"/>
  <pageSetup scale="58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All Scenarios</vt:lpstr>
      <vt:lpstr>Classified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Pippa Gibson</cp:lastModifiedBy>
  <dcterms:created xsi:type="dcterms:W3CDTF">2018-10-29T20:31:54Z</dcterms:created>
  <dcterms:modified xsi:type="dcterms:W3CDTF">2019-01-10T22:25:06Z</dcterms:modified>
</cp:coreProperties>
</file>