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2"/>
  <workbookPr/>
  <mc:AlternateContent xmlns:mc="http://schemas.openxmlformats.org/markup-compatibility/2006">
    <mc:Choice Requires="x15">
      <x15ac:absPath xmlns:x15ac="http://schemas.microsoft.com/office/spreadsheetml/2010/11/ac" url="/Users/instuctional/Desktop/"/>
    </mc:Choice>
  </mc:AlternateContent>
  <xr:revisionPtr revIDLastSave="0" documentId="8_{307E207A-02D5-584A-BC1D-FFB4D3C44DCB}" xr6:coauthVersionLast="36" xr6:coauthVersionMax="36" xr10:uidLastSave="{00000000-0000-0000-0000-000000000000}"/>
  <bookViews>
    <workbookView xWindow="0" yWindow="460" windowWidth="28800" windowHeight="15940" xr2:uid="{00000000-000D-0000-FFFF-FFFF00000000}"/>
  </bookViews>
  <sheets>
    <sheet name="Annual Resource Allocation List" sheetId="5" r:id="rId1"/>
    <sheet name="Other" sheetId="6" r:id="rId2"/>
    <sheet name="Emergency Requests" sheetId="4" r:id="rId3"/>
    <sheet name="Big Ticket Item List" sheetId="2" r:id="rId4"/>
  </sheets>
  <definedNames>
    <definedName name="_xlnm.Print_Area" localSheetId="2">'Emergency Requests'!$B$2:$R$8</definedName>
  </definedNames>
  <calcPr calcId="181029"/>
</workbook>
</file>

<file path=xl/calcChain.xml><?xml version="1.0" encoding="utf-8"?>
<calcChain xmlns="http://schemas.openxmlformats.org/spreadsheetml/2006/main">
  <c r="K10" i="5" l="1"/>
  <c r="N9" i="5"/>
  <c r="L9" i="5"/>
  <c r="L7" i="5"/>
  <c r="L6" i="5"/>
  <c r="L7" i="2"/>
  <c r="N12" i="2"/>
  <c r="K8" i="4"/>
  <c r="N8" i="4"/>
  <c r="K7" i="4"/>
  <c r="N7" i="4"/>
  <c r="K6" i="4"/>
  <c r="N6" i="4"/>
  <c r="S9" i="4"/>
  <c r="R9" i="4"/>
  <c r="Q9" i="4"/>
  <c r="P9" i="4"/>
  <c r="O9" i="4"/>
  <c r="N9" i="4"/>
  <c r="L10" i="5" l="1"/>
  <c r="N10" i="5" s="1"/>
  <c r="N30" i="5" s="1"/>
</calcChain>
</file>

<file path=xl/sharedStrings.xml><?xml version="1.0" encoding="utf-8"?>
<sst xmlns="http://schemas.openxmlformats.org/spreadsheetml/2006/main" count="143" uniqueCount="83">
  <si>
    <t>De Anza College: Instructional Planning and Budget Team</t>
  </si>
  <si>
    <t>Per Item Cost</t>
  </si>
  <si>
    <t>How Many?</t>
  </si>
  <si>
    <t>Total Cost</t>
  </si>
  <si>
    <t xml:space="preserve"> </t>
  </si>
  <si>
    <t xml:space="preserve">New Item or Replacement N/Rp </t>
  </si>
  <si>
    <t>Infra-structure needed? Yes/No</t>
  </si>
  <si>
    <t>Life Expectancy of  item (years)</t>
  </si>
  <si>
    <t>Division/
Department</t>
  </si>
  <si>
    <t>Lottery</t>
  </si>
  <si>
    <t>Instructional Equipment Funding</t>
  </si>
  <si>
    <t>Perkins Funds</t>
  </si>
  <si>
    <t>To be completed by  IPBT</t>
  </si>
  <si>
    <t>TOTALS</t>
  </si>
  <si>
    <r>
      <rPr>
        <b/>
        <u/>
        <sz val="10"/>
        <color indexed="8"/>
        <rFont val="Calibri"/>
        <family val="2"/>
      </rPr>
      <t>Instructions:</t>
    </r>
    <r>
      <rPr>
        <sz val="10"/>
        <color indexed="8"/>
        <rFont val="Calibri"/>
        <family val="2"/>
      </rPr>
      <t xml:space="preserve">   This page for emergency requests such as a piece of equipment that broke unexpectedly. </t>
    </r>
  </si>
  <si>
    <r>
      <t xml:space="preserve">Item </t>
    </r>
    <r>
      <rPr>
        <b/>
        <sz val="10"/>
        <color indexed="10"/>
        <rFont val="Calibri"/>
        <family val="2"/>
      </rPr>
      <t xml:space="preserve">including why it was not included as a resource request </t>
    </r>
  </si>
  <si>
    <t>Subtotal</t>
  </si>
  <si>
    <t>Shipping</t>
  </si>
  <si>
    <r>
      <t>Priority</t>
    </r>
    <r>
      <rPr>
        <b/>
        <sz val="12"/>
        <color indexed="10"/>
        <rFont val="Times New Roman"/>
        <family val="1"/>
      </rPr>
      <t xml:space="preserve"> Critical, Needed, Desirable</t>
    </r>
  </si>
  <si>
    <t>Strong Workforce Funds</t>
  </si>
  <si>
    <t>Facilities</t>
  </si>
  <si>
    <t>Other/Notes</t>
  </si>
  <si>
    <r>
      <rPr>
        <b/>
        <sz val="12"/>
        <color indexed="8"/>
        <rFont val="Calibri"/>
        <family val="2"/>
      </rPr>
      <t xml:space="preserve">EMERGENCY REQUESTS  LIST </t>
    </r>
    <r>
      <rPr>
        <b/>
        <sz val="10"/>
        <color indexed="8"/>
        <rFont val="Calibri"/>
        <family val="2"/>
      </rPr>
      <t xml:space="preserve">    Department/Division:  </t>
    </r>
    <r>
      <rPr>
        <b/>
        <u/>
        <sz val="10"/>
        <color indexed="8"/>
        <rFont val="Calibri"/>
        <family val="2"/>
      </rPr>
      <t xml:space="preserve">                                    </t>
    </r>
    <r>
      <rPr>
        <b/>
        <sz val="10"/>
        <color indexed="8"/>
        <rFont val="Calibri"/>
        <family val="2"/>
      </rPr>
      <t>____________    Name of Point of Contact: ____________________________</t>
    </r>
  </si>
  <si>
    <r>
      <t xml:space="preserve"> </t>
    </r>
    <r>
      <rPr>
        <b/>
        <u/>
        <sz val="12"/>
        <color indexed="8"/>
        <rFont val="Calibri"/>
        <family val="2"/>
      </rPr>
      <t xml:space="preserve">Department/Division: </t>
    </r>
    <r>
      <rPr>
        <b/>
        <sz val="12"/>
        <color indexed="8"/>
        <rFont val="Calibri"/>
        <family val="2"/>
      </rPr>
      <t xml:space="preserve">                                               </t>
    </r>
    <r>
      <rPr>
        <b/>
        <u/>
        <sz val="12"/>
        <color indexed="8"/>
        <rFont val="Calibri"/>
        <family val="2"/>
      </rPr>
      <t xml:space="preserve">_______________    Name of Point of Contact: ___________________                                              </t>
    </r>
    <r>
      <rPr>
        <u/>
        <sz val="10"/>
        <color indexed="8"/>
        <rFont val="Calibri"/>
        <family val="2"/>
      </rPr>
      <t xml:space="preserve"> writer's name</t>
    </r>
    <r>
      <rPr>
        <b/>
        <sz val="12"/>
        <color indexed="8"/>
        <rFont val="Calibri"/>
        <family val="2"/>
      </rPr>
      <t xml:space="preserve">                                                                                                                                                                                                                    (</t>
    </r>
    <r>
      <rPr>
        <b/>
        <sz val="11"/>
        <color indexed="8"/>
        <rFont val="Calibri"/>
        <family val="2"/>
      </rPr>
      <t>Large Value Items that are structurally necessary for program improvement or continuation and cost more then $100,000 per single item</t>
    </r>
    <r>
      <rPr>
        <b/>
        <sz val="12"/>
        <color indexed="8"/>
        <rFont val="Calibri"/>
        <family val="2"/>
      </rPr>
      <t>)</t>
    </r>
  </si>
  <si>
    <t xml:space="preserve">
Department</t>
  </si>
  <si>
    <t>Quantity</t>
  </si>
  <si>
    <t xml:space="preserve">  </t>
  </si>
  <si>
    <t>Priority Critical, Needed, Desirable</t>
  </si>
  <si>
    <t>Total Requests</t>
  </si>
  <si>
    <t xml:space="preserve">Item(please remember, the subtotal value must be over $100) </t>
  </si>
  <si>
    <t xml:space="preserve">Currently going for bid under current allocation of  2018-19 </t>
  </si>
  <si>
    <r>
      <rPr>
        <b/>
        <u/>
        <sz val="9"/>
        <color indexed="8"/>
        <rFont val="Times New Roman"/>
        <family val="1"/>
      </rPr>
      <t>I</t>
    </r>
    <r>
      <rPr>
        <b/>
        <sz val="9"/>
        <color indexed="8"/>
        <rFont val="Times New Roman"/>
        <family val="1"/>
      </rPr>
      <t xml:space="preserve">nstructions:  Each Department/Program must provide an instructional equipment request list each year.  A Division priority list should be developed by working within your Division processes.
Items you do not have to list: 
1) computer and furniture requests that are already on a college refresh schedule or items that already exist in classrooms, offices, conference rooms etc.  
2) office supplies or items normally covered by operational ”B” budget.
Items that should be listed:  All instructional equipment items with a subtotal value of  $100 or more per individual item that do not fall within #1 or #2 above.
Note: The items should provide programmatic support for student learning and </t>
    </r>
    <r>
      <rPr>
        <b/>
        <u/>
        <sz val="9"/>
        <color indexed="8"/>
        <rFont val="Times New Roman"/>
        <family val="1"/>
      </rPr>
      <t>must</t>
    </r>
    <r>
      <rPr>
        <b/>
        <sz val="9"/>
        <color indexed="8"/>
        <rFont val="Times New Roman"/>
        <family val="1"/>
      </rPr>
      <t xml:space="preserve"> be included as a part of the Program Review submitted in Spring 2019. If there is an emergency item needed that was not on the Program Review, then list that on sheet 2 titled “Emergency Requests”.</t>
    </r>
    <r>
      <rPr>
        <b/>
        <sz val="9"/>
        <color indexed="10"/>
        <rFont val="Times New Roman"/>
        <family val="1"/>
      </rPr>
      <t xml:space="preserve">
</t>
    </r>
    <r>
      <rPr>
        <b/>
        <sz val="9"/>
        <color indexed="8"/>
        <rFont val="Times New Roman"/>
        <family val="1"/>
      </rPr>
      <t xml:space="preserve">Priorities: </t>
    </r>
    <r>
      <rPr>
        <b/>
        <sz val="9"/>
        <color indexed="10"/>
        <rFont val="Times New Roman"/>
        <family val="1"/>
      </rPr>
      <t>Critical:</t>
    </r>
    <r>
      <rPr>
        <b/>
        <sz val="9"/>
        <color indexed="8"/>
        <rFont val="Times New Roman"/>
        <family val="1"/>
      </rPr>
      <t xml:space="preserve"> Courses and/or program cannot run without it; </t>
    </r>
    <r>
      <rPr>
        <b/>
        <sz val="9"/>
        <color indexed="10"/>
        <rFont val="Times New Roman"/>
        <family val="1"/>
      </rPr>
      <t>Needed</t>
    </r>
    <r>
      <rPr>
        <b/>
        <sz val="9"/>
        <color indexed="8"/>
        <rFont val="Times New Roman"/>
        <family val="1"/>
      </rPr>
      <t xml:space="preserve">: Necessary in 1 - 2 yearsNecessary for the regular functions of the program (i.e., replenishing supply items, replacement aging equipment) -- will cause program delays or changes in course scheduling if not provided ; </t>
    </r>
    <r>
      <rPr>
        <b/>
        <sz val="9"/>
        <color indexed="10"/>
        <rFont val="Times New Roman"/>
        <family val="1"/>
      </rPr>
      <t>Desirable:</t>
    </r>
    <r>
      <rPr>
        <b/>
        <sz val="9"/>
        <color indexed="8"/>
        <rFont val="Times New Roman"/>
        <family val="1"/>
      </rPr>
      <t xml:space="preserve"> Requested as part of program growth or innovation </t>
    </r>
    <r>
      <rPr>
        <b/>
        <u/>
        <sz val="9"/>
        <color indexed="8"/>
        <rFont val="Times New Roman"/>
        <family val="1"/>
      </rPr>
      <t xml:space="preserve">
</t>
    </r>
    <r>
      <rPr>
        <sz val="9"/>
        <color indexed="8"/>
        <rFont val="Times New Roman"/>
        <family val="1"/>
      </rPr>
      <t xml:space="preserve">
</t>
    </r>
  </si>
  <si>
    <t>Enter Justification</t>
  </si>
  <si>
    <t>Priority: Critical, Needed, Desirable</t>
  </si>
  <si>
    <r>
      <t xml:space="preserve">Category:
</t>
    </r>
    <r>
      <rPr>
        <sz val="9"/>
        <rFont val="Times New Roman"/>
        <family val="1"/>
      </rPr>
      <t>Equipment,
Facility, or
Other</t>
    </r>
  </si>
  <si>
    <t>Tax
9.00%</t>
  </si>
  <si>
    <t>INSTRUCTIONAL EQUIPMENT LIST</t>
  </si>
  <si>
    <t>Enter Justification
1. Who are the racial/ethnic and underserved groups affected? 
2. Does the funding request ignore or worsen existing disparities or produce other unintended consequences? What is the impact on eliminating the equity gap?  
3. How does the allocation advance opportunities for historically underrepresented students and communities?</t>
  </si>
  <si>
    <r>
      <t xml:space="preserve">RESOURCE REQUEST LIST 2020-21   </t>
    </r>
    <r>
      <rPr>
        <b/>
        <u/>
        <sz val="9"/>
        <color indexed="8"/>
        <rFont val="Times New Roman"/>
        <family val="1"/>
      </rPr>
      <t>Department/Division:  Student Success Center/E&amp;E   Name of Point of Contact:</t>
    </r>
    <r>
      <rPr>
        <b/>
        <sz val="9"/>
        <color indexed="8"/>
        <rFont val="Times New Roman"/>
        <family val="1"/>
      </rPr>
      <t xml:space="preserve"> </t>
    </r>
    <r>
      <rPr>
        <sz val="9"/>
        <color indexed="8"/>
        <rFont val="Times New Roman"/>
        <family val="1"/>
      </rPr>
      <t>Melissa Aguilar &amp; Oksanna Kasoyan</t>
    </r>
  </si>
  <si>
    <t>SSC</t>
  </si>
  <si>
    <t>Post-Pandemic Needed</t>
  </si>
  <si>
    <t>Facility</t>
  </si>
  <si>
    <t>Sunbolt Campus XL (Benches with solar panels as shade with charging capacity for computers and other electronic devices) https://gosunbolt.com/workstations/campusxl/</t>
  </si>
  <si>
    <t>New, but have been asking for 11+ years</t>
  </si>
  <si>
    <t>15+ years</t>
  </si>
  <si>
    <t xml:space="preserve">~$15,000    </t>
  </si>
  <si>
    <t>Support students in outdoor learning area for tutoring and workshops with less stress/change of scenary, socially distanced, and  reduce body count in indoor study spaces.</t>
  </si>
  <si>
    <t>Yes, areas of placement must meet ADA compliance and outdoor WiFi routers must be installed in the vicinity.</t>
  </si>
  <si>
    <t>~$6500</t>
  </si>
  <si>
    <t>Critical</t>
  </si>
  <si>
    <t>Equipment</t>
  </si>
  <si>
    <t>No</t>
  </si>
  <si>
    <t>N and Rp</t>
  </si>
  <si>
    <t>Presentation displays with input switches and computer</t>
  </si>
  <si>
    <t>~$3,500</t>
  </si>
  <si>
    <t>~$1,000</t>
  </si>
  <si>
    <t>Needed</t>
  </si>
  <si>
    <t>Equipment/Facility</t>
  </si>
  <si>
    <t>8'x6' Partition whiteboard for creating divide and working whiteboard surface for workshopts</t>
  </si>
  <si>
    <t>N</t>
  </si>
  <si>
    <t>~$650</t>
  </si>
  <si>
    <t>~$200</t>
  </si>
  <si>
    <t>Touchscreen Monitors for SARS Sign-In</t>
  </si>
  <si>
    <t>1. SSC user that mirror campus demographics. 2. Giving students access to instruction via audiorial and visual means, access to use for their own study groups. 3. Access to expensive equipment and study rooms supplied with technology to advance their learning.</t>
  </si>
  <si>
    <t>1. SSC user that mirror campus demographics. 2. Segregate student space for workshops with less distractions and large working space, access to use for their own study groups. 3. Learning in a safe space with ample room to work as groups.</t>
  </si>
  <si>
    <t>1. SSC user that mirror campus demographics. 2. Giving students quick sign-in capabilities--student currently tap the regular monitors. 3. Quicker sign-ins and outs leave more time for studying.</t>
  </si>
  <si>
    <t>~$400</t>
  </si>
  <si>
    <t>~$250</t>
  </si>
  <si>
    <t>Desireable</t>
  </si>
  <si>
    <t>Yes</t>
  </si>
  <si>
    <t>1. SSC user that mirror campus demographics. 2. Display student information, i.e. tutor and workshop schedules, and campus events. 3. Give student access to information at a glance to learn about SSC and other campus services and events.</t>
  </si>
  <si>
    <t>~$500</t>
  </si>
  <si>
    <t>Schedule and services displays with switches and computer</t>
  </si>
  <si>
    <t>1. SSC user that mirror campus demographics. 2. Giving students access to instruction via audiorial and visual means, access to use at drop-in tables. 3. Access to expensive equipment and study areas supplied with technology and applicatins to advance their learning.</t>
  </si>
  <si>
    <t>Rp</t>
  </si>
  <si>
    <t>iPads with Apple Pencil</t>
  </si>
  <si>
    <t>~$550</t>
  </si>
  <si>
    <t>Faculty Position</t>
  </si>
  <si>
    <t>Counselor/Coordinator, LGBTQI++  Support Services/Program</t>
  </si>
  <si>
    <t>Position will serve our underserved LGBTQI++ student population through an intersectional lens. This student population is named in our Student Equity plan as a disproportionated impacted group in various areas of the plan.</t>
  </si>
  <si>
    <t>Equity Office</t>
  </si>
  <si>
    <t>Tenure</t>
  </si>
  <si>
    <t>FTE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</si>
</sst>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164" formatCode="_-&quot;$&quot;* #,##0.00_-;\-&quot;$&quot;* #,##0.00_-;_-&quot;$&quot;* &quot;-&quot;??_-;_-@_-"/>
    <numFmt numFmtId="165" formatCode="&quot;$&quot;#,##0.00"/>
    <numFmt numFmtId="166" formatCode="_-&quot;$&quot;* #,##0_-;\-&quot;$&quot;* #,##0_-;_-&quot;$&quot;* &quot;-&quot;??_-;_-@_-"/>
  </numFmts>
  <fonts count="29" x14ac:knownFonts="1">
    <font>
      <sz val="12"/>
      <color theme="1"/>
      <name val="Calibri"/>
      <family val="2"/>
      <scheme val="minor"/>
    </font>
    <font>
      <b/>
      <sz val="12"/>
      <color indexed="8"/>
      <name val="Calibri"/>
      <family val="2"/>
    </font>
    <font>
      <sz val="8"/>
      <name val="Calibri"/>
      <family val="2"/>
    </font>
    <font>
      <b/>
      <u/>
      <sz val="12"/>
      <color indexed="8"/>
      <name val="Calibri"/>
      <family val="2"/>
    </font>
    <font>
      <sz val="10"/>
      <color indexed="8"/>
      <name val="Calibri"/>
      <family val="2"/>
    </font>
    <font>
      <b/>
      <sz val="10"/>
      <color indexed="8"/>
      <name val="Calibri"/>
      <family val="2"/>
    </font>
    <font>
      <b/>
      <u/>
      <sz val="10"/>
      <color indexed="8"/>
      <name val="Calibri"/>
      <family val="2"/>
    </font>
    <font>
      <u/>
      <sz val="10"/>
      <color indexed="8"/>
      <name val="Calibri"/>
      <family val="2"/>
    </font>
    <font>
      <b/>
      <sz val="11"/>
      <color indexed="8"/>
      <name val="Calibri"/>
      <family val="2"/>
    </font>
    <font>
      <b/>
      <sz val="10"/>
      <color indexed="10"/>
      <name val="Calibri"/>
      <family val="2"/>
    </font>
    <font>
      <b/>
      <sz val="9"/>
      <color indexed="8"/>
      <name val="Times New Roman"/>
      <family val="1"/>
    </font>
    <font>
      <sz val="9"/>
      <color indexed="8"/>
      <name val="Times New Roman"/>
      <family val="1"/>
    </font>
    <font>
      <b/>
      <sz val="12"/>
      <color indexed="10"/>
      <name val="Times New Roman"/>
      <family val="1"/>
    </font>
    <font>
      <b/>
      <u/>
      <sz val="9"/>
      <color indexed="8"/>
      <name val="Times New Roman"/>
      <family val="1"/>
    </font>
    <font>
      <b/>
      <sz val="9"/>
      <color indexed="10"/>
      <name val="Times New Roman"/>
      <family val="1"/>
    </font>
    <font>
      <sz val="9"/>
      <name val="Times New Roman"/>
      <family val="1"/>
    </font>
    <font>
      <b/>
      <sz val="9"/>
      <name val="Times New Roman"/>
      <family val="1"/>
    </font>
    <font>
      <sz val="12"/>
      <color theme="1"/>
      <name val="Calibri"/>
      <family val="2"/>
      <scheme val="minor"/>
    </font>
    <font>
      <sz val="11"/>
      <color theme="1"/>
      <name val="Calibri"/>
      <family val="2"/>
      <scheme val="minor"/>
    </font>
    <font>
      <b/>
      <sz val="12"/>
      <color theme="1"/>
      <name val="Calibri"/>
      <family val="2"/>
      <scheme val="minor"/>
    </font>
    <font>
      <sz val="10"/>
      <color theme="1"/>
      <name val="Calibri"/>
      <family val="2"/>
      <scheme val="minor"/>
    </font>
    <font>
      <sz val="9"/>
      <color theme="1"/>
      <name val="Calibri"/>
      <family val="2"/>
      <scheme val="minor"/>
    </font>
    <font>
      <b/>
      <sz val="9"/>
      <color theme="1"/>
      <name val="Calibri"/>
      <family val="2"/>
      <scheme val="minor"/>
    </font>
    <font>
      <b/>
      <sz val="10"/>
      <color theme="1"/>
      <name val="Calibri"/>
      <family val="2"/>
      <scheme val="minor"/>
    </font>
    <font>
      <sz val="9"/>
      <color theme="1"/>
      <name val="Times New Roman"/>
      <family val="1"/>
    </font>
    <font>
      <b/>
      <sz val="12"/>
      <color theme="1"/>
      <name val="Times New Roman"/>
      <family val="1"/>
    </font>
    <font>
      <b/>
      <sz val="9"/>
      <color theme="1"/>
      <name val="Times New Roman"/>
      <family val="1"/>
    </font>
    <font>
      <sz val="9"/>
      <color rgb="FF000000"/>
      <name val="Times New Roman"/>
      <family val="1"/>
    </font>
    <font>
      <b/>
      <sz val="18"/>
      <color theme="1"/>
      <name val="Times New Roman"/>
      <family val="1"/>
    </font>
  </fonts>
  <fills count="8">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2" tint="-0.249977111117893"/>
        <bgColor indexed="64"/>
      </patternFill>
    </fill>
    <fill>
      <patternFill patternType="solid">
        <fgColor theme="6" tint="0.59999389629810485"/>
        <bgColor indexed="64"/>
      </patternFill>
    </fill>
    <fill>
      <patternFill patternType="solid">
        <fgColor theme="3" tint="0.59999389629810485"/>
        <bgColor indexed="64"/>
      </patternFill>
    </fill>
  </fills>
  <borders count="29">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s>
  <cellStyleXfs count="4">
    <xf numFmtId="0" fontId="0" fillId="0" borderId="0"/>
    <xf numFmtId="164" fontId="17" fillId="0" borderId="0" applyFont="0" applyFill="0" applyBorder="0" applyAlignment="0" applyProtection="0"/>
    <xf numFmtId="44" fontId="18" fillId="0" borderId="0" applyFont="0" applyFill="0" applyBorder="0" applyAlignment="0" applyProtection="0"/>
    <xf numFmtId="0" fontId="18" fillId="0" borderId="0"/>
  </cellStyleXfs>
  <cellXfs count="135">
    <xf numFmtId="0" fontId="0" fillId="0" borderId="0" xfId="0"/>
    <xf numFmtId="0" fontId="20" fillId="0" borderId="0" xfId="0" applyFont="1"/>
    <xf numFmtId="0" fontId="20" fillId="0" borderId="0" xfId="0" applyFont="1"/>
    <xf numFmtId="0" fontId="21" fillId="0" borderId="0" xfId="0" applyFont="1" applyAlignment="1">
      <alignment vertical="top" wrapText="1"/>
    </xf>
    <xf numFmtId="0" fontId="0" fillId="0" borderId="0" xfId="0" applyAlignment="1">
      <alignment horizontal="center"/>
    </xf>
    <xf numFmtId="0" fontId="20" fillId="0" borderId="0" xfId="0" applyFont="1" applyAlignment="1">
      <alignment horizontal="center"/>
    </xf>
    <xf numFmtId="164" fontId="20" fillId="0" borderId="1" xfId="0" applyNumberFormat="1" applyFont="1" applyBorder="1"/>
    <xf numFmtId="0" fontId="21" fillId="0" borderId="2" xfId="0" applyFont="1" applyBorder="1" applyAlignment="1">
      <alignment horizontal="center" vertical="center" wrapText="1"/>
    </xf>
    <xf numFmtId="0" fontId="20" fillId="0" borderId="3" xfId="0" applyFont="1" applyBorder="1"/>
    <xf numFmtId="0" fontId="20" fillId="0" borderId="4" xfId="0" applyFont="1" applyBorder="1" applyAlignment="1">
      <alignment vertical="top" wrapText="1"/>
    </xf>
    <xf numFmtId="0" fontId="20" fillId="0" borderId="4" xfId="0" applyFont="1" applyBorder="1" applyAlignment="1">
      <alignment vertical="top"/>
    </xf>
    <xf numFmtId="0" fontId="20" fillId="0" borderId="2" xfId="0" applyFont="1" applyBorder="1"/>
    <xf numFmtId="0" fontId="21" fillId="0" borderId="0" xfId="0" applyFont="1" applyAlignment="1">
      <alignment horizontal="center" vertical="center" wrapText="1"/>
    </xf>
    <xf numFmtId="0" fontId="22" fillId="0" borderId="5" xfId="0" applyFont="1" applyBorder="1" applyAlignment="1">
      <alignment horizontal="center" vertical="center" wrapText="1"/>
    </xf>
    <xf numFmtId="0" fontId="21" fillId="0" borderId="6" xfId="0" applyFont="1" applyBorder="1" applyAlignment="1">
      <alignment horizontal="center" vertical="center" wrapText="1"/>
    </xf>
    <xf numFmtId="165" fontId="21" fillId="0" borderId="6" xfId="0" applyNumberFormat="1" applyFont="1" applyBorder="1" applyAlignment="1">
      <alignment horizontal="center" vertical="center" wrapText="1"/>
    </xf>
    <xf numFmtId="0" fontId="22" fillId="0" borderId="7" xfId="0" applyFont="1" applyBorder="1" applyAlignment="1">
      <alignment horizontal="center" vertical="center" wrapText="1"/>
    </xf>
    <xf numFmtId="0" fontId="20" fillId="0" borderId="8" xfId="0" applyFont="1" applyBorder="1" applyAlignment="1">
      <alignment horizontal="left" wrapText="1"/>
    </xf>
    <xf numFmtId="0" fontId="20" fillId="0" borderId="0" xfId="0" applyFont="1" applyAlignment="1">
      <alignment horizontal="left" wrapText="1"/>
    </xf>
    <xf numFmtId="0" fontId="21" fillId="2" borderId="2" xfId="0" applyFont="1" applyFill="1" applyBorder="1" applyAlignment="1">
      <alignment horizontal="center" vertical="center" wrapText="1"/>
    </xf>
    <xf numFmtId="0" fontId="20" fillId="2" borderId="2" xfId="0" applyFont="1" applyFill="1" applyBorder="1"/>
    <xf numFmtId="164" fontId="23" fillId="0" borderId="2" xfId="0" applyNumberFormat="1" applyFont="1" applyBorder="1" applyAlignment="1">
      <alignment horizontal="left" vertical="center"/>
    </xf>
    <xf numFmtId="0" fontId="24" fillId="2" borderId="2" xfId="0" applyFont="1" applyFill="1" applyBorder="1" applyAlignment="1">
      <alignment horizontal="center" vertical="center" wrapText="1"/>
    </xf>
    <xf numFmtId="0" fontId="24" fillId="0" borderId="0" xfId="0" applyFont="1" applyAlignment="1">
      <alignment vertical="center" wrapText="1"/>
    </xf>
    <xf numFmtId="0" fontId="24" fillId="2" borderId="9" xfId="0" applyFont="1" applyFill="1" applyBorder="1" applyAlignment="1">
      <alignment horizontal="center" vertical="center" wrapText="1"/>
    </xf>
    <xf numFmtId="0" fontId="24" fillId="2" borderId="10" xfId="0" applyFont="1" applyFill="1" applyBorder="1" applyAlignment="1">
      <alignment horizontal="center" vertical="center" wrapText="1"/>
    </xf>
    <xf numFmtId="0" fontId="25" fillId="3" borderId="11" xfId="0" applyFont="1" applyFill="1" applyBorder="1" applyAlignment="1">
      <alignment horizontal="center" vertical="center" wrapText="1"/>
    </xf>
    <xf numFmtId="0" fontId="24" fillId="0" borderId="0" xfId="0" applyFont="1" applyAlignment="1">
      <alignment horizontal="center" vertical="center" wrapText="1"/>
    </xf>
    <xf numFmtId="0" fontId="21" fillId="0" borderId="12" xfId="0" applyFont="1" applyBorder="1" applyAlignment="1">
      <alignment horizontal="center" vertical="center" wrapText="1"/>
    </xf>
    <xf numFmtId="164" fontId="23" fillId="0" borderId="1" xfId="0" applyNumberFormat="1" applyFont="1" applyBorder="1" applyAlignment="1">
      <alignment horizontal="left" vertical="center"/>
    </xf>
    <xf numFmtId="0" fontId="20" fillId="0" borderId="13" xfId="0" applyFont="1" applyBorder="1"/>
    <xf numFmtId="0" fontId="24" fillId="0" borderId="14" xfId="0" applyFont="1" applyBorder="1" applyAlignment="1">
      <alignment horizontal="center" vertical="center" wrapText="1"/>
    </xf>
    <xf numFmtId="0" fontId="21" fillId="2" borderId="15" xfId="0" applyFont="1" applyFill="1" applyBorder="1" applyAlignment="1">
      <alignment horizontal="center" vertical="center" wrapText="1"/>
    </xf>
    <xf numFmtId="0" fontId="21" fillId="0" borderId="16" xfId="0" applyFont="1" applyBorder="1" applyAlignment="1">
      <alignment vertical="top" wrapText="1"/>
    </xf>
    <xf numFmtId="164" fontId="23" fillId="0" borderId="17" xfId="0" applyNumberFormat="1" applyFont="1" applyBorder="1" applyAlignment="1">
      <alignment horizontal="left" vertical="center"/>
    </xf>
    <xf numFmtId="164" fontId="23" fillId="0" borderId="18" xfId="0" applyNumberFormat="1" applyFont="1" applyBorder="1" applyAlignment="1">
      <alignment horizontal="left" vertical="center"/>
    </xf>
    <xf numFmtId="0" fontId="20" fillId="0" borderId="19" xfId="0" applyFont="1" applyBorder="1"/>
    <xf numFmtId="0" fontId="20" fillId="0" borderId="20" xfId="0" applyFont="1" applyBorder="1" applyAlignment="1">
      <alignment vertical="top" wrapText="1"/>
    </xf>
    <xf numFmtId="164" fontId="20" fillId="0" borderId="12" xfId="0" applyNumberFormat="1" applyFont="1" applyBorder="1"/>
    <xf numFmtId="0" fontId="24" fillId="0" borderId="2" xfId="0" applyFont="1" applyBorder="1" applyAlignment="1">
      <alignment horizontal="center" vertical="center" wrapText="1"/>
    </xf>
    <xf numFmtId="0" fontId="24" fillId="0" borderId="0" xfId="0" applyFont="1" applyAlignment="1">
      <alignment vertical="center"/>
    </xf>
    <xf numFmtId="0" fontId="24" fillId="0" borderId="0" xfId="0" applyFont="1" applyAlignment="1">
      <alignment horizontal="center" vertical="center"/>
    </xf>
    <xf numFmtId="0" fontId="24" fillId="2" borderId="2" xfId="0" applyFont="1" applyFill="1" applyBorder="1" applyAlignment="1">
      <alignment horizontal="center" vertical="center"/>
    </xf>
    <xf numFmtId="0" fontId="24" fillId="0" borderId="2" xfId="0" applyFont="1" applyBorder="1" applyAlignment="1">
      <alignment vertical="center" wrapText="1"/>
    </xf>
    <xf numFmtId="164" fontId="24" fillId="0" borderId="2" xfId="1" applyFont="1" applyBorder="1" applyAlignment="1">
      <alignment vertical="center"/>
    </xf>
    <xf numFmtId="0" fontId="24" fillId="0" borderId="2" xfId="0" applyFont="1" applyBorder="1" applyAlignment="1">
      <alignment vertical="top" wrapText="1"/>
    </xf>
    <xf numFmtId="0" fontId="24" fillId="0" borderId="2" xfId="0" applyFont="1" applyBorder="1" applyAlignment="1">
      <alignment vertical="top"/>
    </xf>
    <xf numFmtId="0" fontId="24" fillId="0" borderId="2" xfId="0" applyFont="1" applyBorder="1" applyAlignment="1">
      <alignment horizontal="center"/>
    </xf>
    <xf numFmtId="164" fontId="24" fillId="0" borderId="2" xfId="1" applyFont="1" applyBorder="1"/>
    <xf numFmtId="0" fontId="24" fillId="0" borderId="2" xfId="0" applyFont="1" applyFill="1" applyBorder="1" applyAlignment="1">
      <alignment horizontal="center"/>
    </xf>
    <xf numFmtId="165" fontId="26" fillId="0" borderId="0" xfId="0" applyNumberFormat="1" applyFont="1" applyAlignment="1">
      <alignment vertical="center"/>
    </xf>
    <xf numFmtId="165" fontId="24" fillId="0" borderId="2" xfId="0" applyNumberFormat="1" applyFont="1" applyBorder="1" applyAlignment="1">
      <alignment horizontal="center" vertical="center" wrapText="1"/>
    </xf>
    <xf numFmtId="165" fontId="24" fillId="0" borderId="2" xfId="0" applyNumberFormat="1" applyFont="1" applyBorder="1" applyAlignment="1">
      <alignment vertical="center"/>
    </xf>
    <xf numFmtId="165" fontId="26" fillId="0" borderId="2" xfId="0" applyNumberFormat="1" applyFont="1" applyBorder="1" applyAlignment="1">
      <alignment vertical="center"/>
    </xf>
    <xf numFmtId="164" fontId="20" fillId="2" borderId="2" xfId="0" applyNumberFormat="1" applyFont="1" applyFill="1" applyBorder="1"/>
    <xf numFmtId="0" fontId="24" fillId="0" borderId="2" xfId="0" applyFont="1" applyBorder="1" applyAlignment="1">
      <alignment horizontal="center" vertical="center"/>
    </xf>
    <xf numFmtId="44" fontId="24" fillId="2" borderId="2" xfId="0" applyNumberFormat="1" applyFont="1" applyFill="1" applyBorder="1" applyAlignment="1">
      <alignment vertical="center"/>
    </xf>
    <xf numFmtId="0" fontId="24" fillId="2" borderId="2" xfId="0" applyFont="1" applyFill="1" applyBorder="1" applyAlignment="1">
      <alignment vertical="center"/>
    </xf>
    <xf numFmtId="0" fontId="15" fillId="4" borderId="2" xfId="0" applyFont="1" applyFill="1" applyBorder="1" applyAlignment="1">
      <alignment horizontal="center" vertical="center" wrapText="1"/>
    </xf>
    <xf numFmtId="0" fontId="15" fillId="4" borderId="2" xfId="0" applyFont="1" applyFill="1" applyBorder="1" applyAlignment="1">
      <alignment horizontal="center"/>
    </xf>
    <xf numFmtId="0" fontId="27" fillId="0" borderId="2" xfId="0" applyFont="1" applyBorder="1" applyAlignment="1">
      <alignment horizontal="left" vertical="center" wrapText="1"/>
    </xf>
    <xf numFmtId="164" fontId="26" fillId="0" borderId="2" xfId="0" applyNumberFormat="1" applyFont="1" applyBorder="1" applyAlignment="1">
      <alignment vertical="center"/>
    </xf>
    <xf numFmtId="0" fontId="26" fillId="2" borderId="2" xfId="0" applyFont="1" applyFill="1" applyBorder="1" applyAlignment="1">
      <alignment horizontal="center" vertical="center" wrapText="1"/>
    </xf>
    <xf numFmtId="164" fontId="25" fillId="5" borderId="11" xfId="0" applyNumberFormat="1" applyFont="1" applyFill="1" applyBorder="1" applyAlignment="1">
      <alignment vertical="center"/>
    </xf>
    <xf numFmtId="0" fontId="25" fillId="2" borderId="3"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6" xfId="0" applyFont="1" applyFill="1" applyBorder="1" applyAlignment="1">
      <alignment horizontal="center" vertical="center" wrapText="1"/>
    </xf>
    <xf numFmtId="0" fontId="25" fillId="0" borderId="0" xfId="0" applyFont="1" applyAlignment="1">
      <alignment vertical="center"/>
    </xf>
    <xf numFmtId="0" fontId="26" fillId="6" borderId="2" xfId="0" applyFont="1" applyFill="1" applyBorder="1" applyAlignment="1">
      <alignment horizontal="center" vertical="center" wrapText="1"/>
    </xf>
    <xf numFmtId="0" fontId="16" fillId="6" borderId="2" xfId="0" applyFont="1" applyFill="1" applyBorder="1" applyAlignment="1">
      <alignment horizontal="center" vertical="center" wrapText="1"/>
    </xf>
    <xf numFmtId="0" fontId="10" fillId="6" borderId="2" xfId="0" applyFont="1" applyFill="1" applyBorder="1" applyAlignment="1">
      <alignment horizontal="center" vertical="center" wrapText="1"/>
    </xf>
    <xf numFmtId="164" fontId="26" fillId="6" borderId="2" xfId="1" applyFont="1" applyFill="1" applyBorder="1" applyAlignment="1">
      <alignment vertical="center"/>
    </xf>
    <xf numFmtId="44" fontId="0" fillId="0" borderId="0" xfId="0" applyNumberFormat="1"/>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0" fontId="24" fillId="2" borderId="1" xfId="0" applyFont="1" applyFill="1" applyBorder="1" applyAlignment="1">
      <alignment horizontal="center" vertical="center" wrapText="1"/>
    </xf>
    <xf numFmtId="0" fontId="24" fillId="2" borderId="1" xfId="0" applyFont="1" applyFill="1" applyBorder="1" applyAlignment="1">
      <alignment vertical="center"/>
    </xf>
    <xf numFmtId="0" fontId="25" fillId="2" borderId="1" xfId="0" applyFont="1" applyFill="1" applyBorder="1" applyAlignment="1">
      <alignment horizontal="center" vertical="center" wrapText="1"/>
    </xf>
    <xf numFmtId="0" fontId="25" fillId="0" borderId="2" xfId="0" applyFont="1" applyBorder="1" applyAlignment="1">
      <alignment vertical="center" wrapText="1"/>
    </xf>
    <xf numFmtId="0" fontId="26" fillId="2" borderId="1" xfId="0" applyFont="1" applyFill="1" applyBorder="1" applyAlignment="1">
      <alignment horizontal="center" vertical="center" wrapText="1"/>
    </xf>
    <xf numFmtId="0" fontId="20" fillId="0" borderId="2" xfId="0" applyFont="1" applyBorder="1" applyAlignment="1">
      <alignment vertical="top" wrapText="1"/>
    </xf>
    <xf numFmtId="0" fontId="24" fillId="0" borderId="0" xfId="0" applyFont="1" applyBorder="1" applyAlignment="1">
      <alignment vertical="center" wrapText="1"/>
    </xf>
    <xf numFmtId="0" fontId="20" fillId="0" borderId="0" xfId="0" applyFont="1" applyBorder="1" applyAlignment="1">
      <alignment horizontal="left" wrapText="1"/>
    </xf>
    <xf numFmtId="0" fontId="22" fillId="0" borderId="2" xfId="0" applyFont="1" applyBorder="1" applyAlignment="1">
      <alignment horizontal="center" vertical="center" wrapText="1"/>
    </xf>
    <xf numFmtId="0" fontId="24" fillId="0" borderId="2" xfId="0" applyFont="1" applyBorder="1" applyAlignment="1">
      <alignment horizontal="center" vertical="center" wrapText="1"/>
    </xf>
    <xf numFmtId="165" fontId="24" fillId="0" borderId="2" xfId="0" applyNumberFormat="1" applyFont="1" applyBorder="1" applyAlignment="1">
      <alignment vertical="center" wrapText="1"/>
    </xf>
    <xf numFmtId="165" fontId="26" fillId="0" borderId="2" xfId="0" applyNumberFormat="1" applyFont="1" applyBorder="1" applyAlignment="1">
      <alignment vertical="center" wrapText="1"/>
    </xf>
    <xf numFmtId="164" fontId="20" fillId="2" borderId="2" xfId="0" applyNumberFormat="1" applyFont="1" applyFill="1" applyBorder="1" applyAlignment="1">
      <alignment wrapText="1"/>
    </xf>
    <xf numFmtId="44" fontId="24" fillId="2" borderId="2" xfId="0" applyNumberFormat="1" applyFont="1" applyFill="1" applyBorder="1" applyAlignment="1">
      <alignment vertical="center" wrapText="1"/>
    </xf>
    <xf numFmtId="0" fontId="24" fillId="2" borderId="2" xfId="0" applyFont="1" applyFill="1" applyBorder="1" applyAlignment="1">
      <alignment vertical="center" wrapText="1"/>
    </xf>
    <xf numFmtId="166" fontId="24" fillId="0" borderId="2" xfId="1" applyNumberFormat="1" applyFont="1" applyBorder="1" applyAlignment="1">
      <alignment vertical="center"/>
    </xf>
    <xf numFmtId="166" fontId="26" fillId="0" borderId="2" xfId="0" applyNumberFormat="1" applyFont="1" applyBorder="1" applyAlignment="1">
      <alignment vertical="center"/>
    </xf>
    <xf numFmtId="164" fontId="26" fillId="6" borderId="2" xfId="1" applyFont="1" applyFill="1" applyBorder="1" applyAlignment="1">
      <alignment horizontal="center" vertical="center" wrapText="1"/>
    </xf>
    <xf numFmtId="164" fontId="24" fillId="0" borderId="2" xfId="1" applyFont="1" applyBorder="1" applyAlignment="1">
      <alignment horizontal="center" vertical="center"/>
    </xf>
    <xf numFmtId="164" fontId="24" fillId="0" borderId="0" xfId="1" applyFont="1" applyAlignment="1">
      <alignment vertical="center"/>
    </xf>
    <xf numFmtId="164" fontId="0" fillId="0" borderId="0" xfId="1" applyFont="1" applyAlignment="1">
      <alignment vertical="center"/>
    </xf>
    <xf numFmtId="0" fontId="24" fillId="0" borderId="2" xfId="1" applyNumberFormat="1" applyFont="1" applyBorder="1" applyAlignment="1">
      <alignment horizontal="center" vertical="center" wrapText="1"/>
    </xf>
    <xf numFmtId="0" fontId="24" fillId="0" borderId="2" xfId="1" applyNumberFormat="1" applyFont="1" applyBorder="1" applyAlignment="1">
      <alignment horizontal="center" vertical="center"/>
    </xf>
    <xf numFmtId="6" fontId="0" fillId="0" borderId="0" xfId="0" applyNumberFormat="1"/>
    <xf numFmtId="164" fontId="25" fillId="5" borderId="21" xfId="1" applyFont="1" applyFill="1" applyBorder="1" applyAlignment="1">
      <alignment horizontal="right" vertical="center" wrapText="1"/>
    </xf>
    <xf numFmtId="164" fontId="25" fillId="5" borderId="22" xfId="1" applyFont="1" applyFill="1" applyBorder="1" applyAlignment="1">
      <alignment horizontal="right" vertical="center" wrapText="1"/>
    </xf>
    <xf numFmtId="164" fontId="25" fillId="5" borderId="23" xfId="1" applyFont="1" applyFill="1" applyBorder="1" applyAlignment="1">
      <alignment horizontal="right" vertical="center" wrapText="1"/>
    </xf>
    <xf numFmtId="0" fontId="26" fillId="2" borderId="4" xfId="0" applyFont="1" applyFill="1" applyBorder="1" applyAlignment="1">
      <alignment horizontal="center" vertical="center"/>
    </xf>
    <xf numFmtId="0" fontId="26" fillId="2" borderId="6" xfId="0" applyFont="1" applyFill="1" applyBorder="1" applyAlignment="1">
      <alignment horizontal="center" vertical="center"/>
    </xf>
    <xf numFmtId="0" fontId="24" fillId="0" borderId="0" xfId="0" applyFont="1" applyAlignment="1">
      <alignment horizontal="center" vertical="center"/>
    </xf>
    <xf numFmtId="0" fontId="10" fillId="5" borderId="1" xfId="0" applyFont="1" applyFill="1" applyBorder="1" applyAlignment="1">
      <alignment horizontal="center" vertical="center" wrapText="1"/>
    </xf>
    <xf numFmtId="0" fontId="10" fillId="5" borderId="24" xfId="0" applyFont="1" applyFill="1" applyBorder="1" applyAlignment="1">
      <alignment horizontal="center" vertical="center" wrapText="1"/>
    </xf>
    <xf numFmtId="0" fontId="26" fillId="5" borderId="24" xfId="0" applyFont="1" applyFill="1" applyBorder="1" applyAlignment="1">
      <alignment horizontal="center" vertical="center" wrapText="1"/>
    </xf>
    <xf numFmtId="0" fontId="26" fillId="5" borderId="3" xfId="0" applyFont="1" applyFill="1" applyBorder="1" applyAlignment="1">
      <alignment horizontal="center" vertical="center" wrapText="1"/>
    </xf>
    <xf numFmtId="0" fontId="11" fillId="0" borderId="25" xfId="0" applyFont="1" applyBorder="1" applyAlignment="1">
      <alignment horizontal="left" vertical="center" wrapText="1"/>
    </xf>
    <xf numFmtId="0" fontId="11" fillId="0" borderId="26" xfId="0" applyFont="1" applyBorder="1" applyAlignment="1">
      <alignment horizontal="left" vertical="center" wrapText="1"/>
    </xf>
    <xf numFmtId="0" fontId="24" fillId="0" borderId="26" xfId="0" applyFont="1" applyBorder="1" applyAlignment="1">
      <alignment horizontal="left" vertical="center" wrapText="1"/>
    </xf>
    <xf numFmtId="0" fontId="28" fillId="5" borderId="2" xfId="0" applyFont="1" applyFill="1" applyBorder="1" applyAlignment="1">
      <alignment horizontal="center" vertical="center" wrapText="1"/>
    </xf>
    <xf numFmtId="0" fontId="25" fillId="7" borderId="2" xfId="0" applyFont="1" applyFill="1" applyBorder="1" applyAlignment="1">
      <alignment horizontal="center" vertical="center" wrapText="1"/>
    </xf>
    <xf numFmtId="0" fontId="25" fillId="7" borderId="1" xfId="0" applyFont="1" applyFill="1" applyBorder="1" applyAlignment="1">
      <alignment horizontal="center" vertical="center" wrapText="1"/>
    </xf>
    <xf numFmtId="0" fontId="20" fillId="0" borderId="0" xfId="0" applyFont="1" applyAlignment="1">
      <alignment horizontal="center"/>
    </xf>
    <xf numFmtId="0" fontId="5" fillId="0" borderId="1" xfId="0" applyFont="1" applyBorder="1" applyAlignment="1">
      <alignment horizontal="center" vertical="center" wrapText="1"/>
    </xf>
    <xf numFmtId="0" fontId="5" fillId="0" borderId="24"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3" xfId="0" applyFont="1" applyBorder="1" applyAlignment="1">
      <alignment horizontal="center" vertical="center" wrapText="1"/>
    </xf>
    <xf numFmtId="0" fontId="20" fillId="0" borderId="27" xfId="0" applyFont="1" applyBorder="1" applyAlignment="1">
      <alignment horizontal="center" wrapText="1"/>
    </xf>
    <xf numFmtId="0" fontId="20" fillId="0" borderId="28" xfId="0" applyFont="1" applyBorder="1" applyAlignment="1">
      <alignment horizontal="center" wrapText="1"/>
    </xf>
    <xf numFmtId="164" fontId="20" fillId="2" borderId="1" xfId="0" applyNumberFormat="1" applyFont="1" applyFill="1" applyBorder="1" applyAlignment="1">
      <alignment horizontal="center" wrapText="1"/>
    </xf>
    <xf numFmtId="164" fontId="20" fillId="2" borderId="24" xfId="0" applyNumberFormat="1" applyFont="1" applyFill="1" applyBorder="1" applyAlignment="1">
      <alignment horizontal="center" wrapText="1"/>
    </xf>
    <xf numFmtId="164" fontId="20" fillId="2" borderId="3" xfId="0" applyNumberFormat="1" applyFont="1" applyFill="1" applyBorder="1" applyAlignment="1">
      <alignment horizontal="center" wrapText="1"/>
    </xf>
    <xf numFmtId="0" fontId="19" fillId="0" borderId="0" xfId="0" applyFont="1" applyAlignment="1">
      <alignment horizontal="center"/>
    </xf>
    <xf numFmtId="0" fontId="0" fillId="0" borderId="0" xfId="0" applyAlignment="1">
      <alignment horizontal="center"/>
    </xf>
    <xf numFmtId="0" fontId="19" fillId="0" borderId="8"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0" xfId="0" applyFont="1" applyAlignment="1">
      <alignment horizontal="center" vertical="center" wrapText="1"/>
    </xf>
    <xf numFmtId="0" fontId="0" fillId="0" borderId="8" xfId="0" applyBorder="1" applyAlignment="1">
      <alignment horizontal="left" wrapText="1"/>
    </xf>
    <xf numFmtId="0" fontId="0" fillId="0" borderId="0" xfId="0" applyBorder="1" applyAlignment="1">
      <alignment horizontal="left" wrapText="1"/>
    </xf>
    <xf numFmtId="0" fontId="0" fillId="0" borderId="0" xfId="0" applyAlignment="1">
      <alignment horizontal="left" wrapText="1"/>
    </xf>
    <xf numFmtId="0" fontId="24" fillId="0" borderId="2" xfId="0" applyFont="1" applyBorder="1" applyAlignment="1">
      <alignment horizontal="center" vertical="center" wrapText="1"/>
    </xf>
  </cellXfs>
  <cellStyles count="4">
    <cellStyle name="Currency" xfId="1" builtinId="4"/>
    <cellStyle name="Currency 2" xfId="2" xr:uid="{00000000-0005-0000-0000-000001000000}"/>
    <cellStyle name="Normal" xfId="0" builtinId="0"/>
    <cellStyle name="Normal 4" xfId="3" xr:uid="{00000000-0005-0000-0000-00000300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1"/>
  <sheetViews>
    <sheetView tabSelected="1" zoomScale="130" zoomScaleNormal="130" workbookViewId="0">
      <selection activeCell="A11" sqref="A11"/>
    </sheetView>
  </sheetViews>
  <sheetFormatPr baseColWidth="10" defaultColWidth="8.83203125" defaultRowHeight="16" x14ac:dyDescent="0.2"/>
  <cols>
    <col min="1" max="3" width="8.83203125" style="73"/>
    <col min="4" max="4" width="29.1640625" style="73" customWidth="1"/>
    <col min="5" max="5" width="27.1640625" style="73" customWidth="1"/>
    <col min="6" max="8" width="8.83203125" style="75"/>
    <col min="9" max="9" width="10.1640625" style="73" customWidth="1"/>
    <col min="10" max="10" width="9.1640625" style="96" bestFit="1" customWidth="1"/>
    <col min="11" max="11" width="10.33203125" style="73" bestFit="1" customWidth="1"/>
    <col min="12" max="12" width="10.6640625" style="73" customWidth="1"/>
    <col min="13" max="13" width="8.83203125" style="73"/>
    <col min="14" max="14" width="14.6640625" style="73" customWidth="1"/>
    <col min="15" max="19" width="8.83203125" style="73"/>
    <col min="20" max="20" width="31.33203125" style="74" customWidth="1"/>
    <col min="21" max="16384" width="8.83203125" style="73"/>
  </cols>
  <sheetData>
    <row r="1" spans="1:20" x14ac:dyDescent="0.2">
      <c r="A1" s="40"/>
      <c r="B1" s="105" t="s">
        <v>0</v>
      </c>
      <c r="C1" s="105"/>
      <c r="D1" s="105"/>
      <c r="E1" s="105"/>
      <c r="F1" s="105"/>
      <c r="G1" s="105"/>
      <c r="H1" s="105"/>
      <c r="I1" s="105"/>
      <c r="J1" s="105"/>
      <c r="K1" s="105"/>
      <c r="L1" s="105"/>
      <c r="M1" s="105"/>
      <c r="N1" s="105"/>
      <c r="O1" s="41"/>
      <c r="P1" s="41"/>
      <c r="Q1" s="41"/>
      <c r="R1" s="41"/>
      <c r="S1" s="40"/>
      <c r="T1" s="23"/>
    </row>
    <row r="2" spans="1:20" x14ac:dyDescent="0.2">
      <c r="A2" s="40"/>
      <c r="B2" s="106" t="s">
        <v>38</v>
      </c>
      <c r="C2" s="107"/>
      <c r="D2" s="108"/>
      <c r="E2" s="108"/>
      <c r="F2" s="108"/>
      <c r="G2" s="108"/>
      <c r="H2" s="108"/>
      <c r="I2" s="108"/>
      <c r="J2" s="108"/>
      <c r="K2" s="108"/>
      <c r="L2" s="108"/>
      <c r="M2" s="108"/>
      <c r="N2" s="108"/>
      <c r="O2" s="108"/>
      <c r="P2" s="108"/>
      <c r="Q2" s="108"/>
      <c r="R2" s="109"/>
      <c r="S2" s="40"/>
      <c r="T2" s="23"/>
    </row>
    <row r="3" spans="1:20" ht="94.5" customHeight="1" x14ac:dyDescent="0.2">
      <c r="A3" s="40"/>
      <c r="B3" s="110" t="s">
        <v>31</v>
      </c>
      <c r="C3" s="111"/>
      <c r="D3" s="112"/>
      <c r="E3" s="112"/>
      <c r="F3" s="112"/>
      <c r="G3" s="112"/>
      <c r="H3" s="112"/>
      <c r="I3" s="112"/>
      <c r="J3" s="112"/>
      <c r="K3" s="112"/>
      <c r="L3" s="112"/>
      <c r="M3" s="112"/>
      <c r="N3" s="112"/>
      <c r="O3" s="112"/>
      <c r="P3" s="112"/>
      <c r="Q3" s="112"/>
      <c r="R3" s="112"/>
      <c r="S3" s="40"/>
      <c r="T3" s="23"/>
    </row>
    <row r="4" spans="1:20" ht="23" x14ac:dyDescent="0.2">
      <c r="A4" s="113"/>
      <c r="B4" s="113"/>
      <c r="C4" s="113"/>
      <c r="D4" s="113"/>
      <c r="E4" s="113"/>
      <c r="F4" s="113"/>
      <c r="G4" s="113"/>
      <c r="H4" s="113"/>
      <c r="I4" s="113"/>
      <c r="J4" s="113"/>
      <c r="K4" s="113"/>
      <c r="L4" s="113"/>
      <c r="M4" s="113"/>
      <c r="N4" s="113"/>
      <c r="O4" s="114" t="s">
        <v>12</v>
      </c>
      <c r="P4" s="114"/>
      <c r="Q4" s="114"/>
      <c r="R4" s="114"/>
      <c r="S4" s="115"/>
      <c r="T4" s="103" t="s">
        <v>21</v>
      </c>
    </row>
    <row r="5" spans="1:20" ht="156" x14ac:dyDescent="0.2">
      <c r="A5" s="68" t="s">
        <v>24</v>
      </c>
      <c r="B5" s="69" t="s">
        <v>33</v>
      </c>
      <c r="C5" s="69" t="s">
        <v>34</v>
      </c>
      <c r="D5" s="70" t="s">
        <v>29</v>
      </c>
      <c r="E5" s="70" t="s">
        <v>37</v>
      </c>
      <c r="F5" s="68" t="s">
        <v>6</v>
      </c>
      <c r="G5" s="68" t="s">
        <v>5</v>
      </c>
      <c r="H5" s="68" t="s">
        <v>7</v>
      </c>
      <c r="I5" s="68" t="s">
        <v>1</v>
      </c>
      <c r="J5" s="93" t="s">
        <v>25</v>
      </c>
      <c r="K5" s="71" t="s">
        <v>16</v>
      </c>
      <c r="L5" s="68" t="s">
        <v>35</v>
      </c>
      <c r="M5" s="68" t="s">
        <v>17</v>
      </c>
      <c r="N5" s="68" t="s">
        <v>3</v>
      </c>
      <c r="O5" s="62" t="s">
        <v>9</v>
      </c>
      <c r="P5" s="62" t="s">
        <v>10</v>
      </c>
      <c r="Q5" s="62" t="s">
        <v>19</v>
      </c>
      <c r="R5" s="62" t="s">
        <v>11</v>
      </c>
      <c r="S5" s="80" t="s">
        <v>20</v>
      </c>
      <c r="T5" s="104"/>
    </row>
    <row r="6" spans="1:20" ht="87" customHeight="1" x14ac:dyDescent="0.2">
      <c r="A6" s="39" t="s">
        <v>39</v>
      </c>
      <c r="B6" s="58" t="s">
        <v>49</v>
      </c>
      <c r="C6" s="58" t="s">
        <v>50</v>
      </c>
      <c r="D6" s="60" t="s">
        <v>53</v>
      </c>
      <c r="E6" s="60" t="s">
        <v>63</v>
      </c>
      <c r="F6" s="55" t="s">
        <v>51</v>
      </c>
      <c r="G6" s="55" t="s">
        <v>52</v>
      </c>
      <c r="H6" s="55">
        <v>5</v>
      </c>
      <c r="I6" s="91" t="s">
        <v>54</v>
      </c>
      <c r="J6" s="97">
        <v>10</v>
      </c>
      <c r="K6" s="91">
        <v>35000</v>
      </c>
      <c r="L6" s="91">
        <f>0.09*35000</f>
        <v>3150</v>
      </c>
      <c r="M6" s="91" t="s">
        <v>55</v>
      </c>
      <c r="N6" s="92">
        <v>39150</v>
      </c>
      <c r="O6" s="22"/>
      <c r="P6" s="22"/>
      <c r="Q6" s="22"/>
      <c r="R6" s="22"/>
      <c r="S6" s="77"/>
      <c r="T6" s="43"/>
    </row>
    <row r="7" spans="1:20" ht="87" customHeight="1" x14ac:dyDescent="0.2">
      <c r="A7" s="39" t="s">
        <v>39</v>
      </c>
      <c r="B7" s="58" t="s">
        <v>56</v>
      </c>
      <c r="C7" s="58" t="s">
        <v>57</v>
      </c>
      <c r="D7" s="60" t="s">
        <v>58</v>
      </c>
      <c r="E7" s="60" t="s">
        <v>64</v>
      </c>
      <c r="F7" s="55" t="s">
        <v>51</v>
      </c>
      <c r="G7" s="55" t="s">
        <v>59</v>
      </c>
      <c r="H7" s="55">
        <v>15</v>
      </c>
      <c r="I7" s="91" t="s">
        <v>60</v>
      </c>
      <c r="J7" s="97">
        <v>2</v>
      </c>
      <c r="K7" s="91">
        <v>1300</v>
      </c>
      <c r="L7" s="91">
        <f>K7*0.09</f>
        <v>117</v>
      </c>
      <c r="M7" s="91" t="s">
        <v>61</v>
      </c>
      <c r="N7" s="92">
        <v>1617</v>
      </c>
      <c r="O7" s="22"/>
      <c r="P7" s="22"/>
      <c r="Q7" s="22"/>
      <c r="R7" s="22"/>
      <c r="S7" s="77"/>
      <c r="T7" s="43"/>
    </row>
    <row r="8" spans="1:20" ht="87" customHeight="1" x14ac:dyDescent="0.2">
      <c r="A8" s="39" t="s">
        <v>39</v>
      </c>
      <c r="B8" s="58" t="s">
        <v>49</v>
      </c>
      <c r="C8" s="58" t="s">
        <v>50</v>
      </c>
      <c r="D8" s="60" t="s">
        <v>62</v>
      </c>
      <c r="E8" s="60" t="s">
        <v>65</v>
      </c>
      <c r="F8" s="55" t="s">
        <v>51</v>
      </c>
      <c r="G8" s="55" t="s">
        <v>59</v>
      </c>
      <c r="H8" s="55">
        <v>10</v>
      </c>
      <c r="I8" s="91" t="s">
        <v>66</v>
      </c>
      <c r="J8" s="97">
        <v>10</v>
      </c>
      <c r="K8" s="91">
        <v>4000</v>
      </c>
      <c r="L8" s="91">
        <v>360</v>
      </c>
      <c r="M8" s="91" t="s">
        <v>67</v>
      </c>
      <c r="N8" s="92">
        <v>4610</v>
      </c>
      <c r="O8" s="22"/>
      <c r="P8" s="22"/>
      <c r="Q8" s="22"/>
      <c r="R8" s="22"/>
      <c r="S8" s="77"/>
      <c r="T8" s="43"/>
    </row>
    <row r="9" spans="1:20" ht="87" customHeight="1" x14ac:dyDescent="0.2">
      <c r="A9" s="85" t="s">
        <v>39</v>
      </c>
      <c r="B9" s="58" t="s">
        <v>68</v>
      </c>
      <c r="C9" s="58" t="s">
        <v>50</v>
      </c>
      <c r="D9" s="60" t="s">
        <v>72</v>
      </c>
      <c r="E9" s="60" t="s">
        <v>70</v>
      </c>
      <c r="F9" s="55" t="s">
        <v>69</v>
      </c>
      <c r="G9" s="55" t="s">
        <v>59</v>
      </c>
      <c r="H9" s="55">
        <v>5</v>
      </c>
      <c r="I9" s="91" t="s">
        <v>54</v>
      </c>
      <c r="J9" s="97">
        <v>5</v>
      </c>
      <c r="K9" s="91">
        <v>17500</v>
      </c>
      <c r="L9" s="91">
        <f>0.09*17500</f>
        <v>1575</v>
      </c>
      <c r="M9" s="91" t="s">
        <v>71</v>
      </c>
      <c r="N9" s="92">
        <f>39150/2</f>
        <v>19575</v>
      </c>
      <c r="O9" s="22"/>
      <c r="P9" s="22"/>
      <c r="Q9" s="22"/>
      <c r="R9" s="22"/>
      <c r="S9" s="77"/>
      <c r="T9" s="43"/>
    </row>
    <row r="10" spans="1:20" ht="87" customHeight="1" x14ac:dyDescent="0.2">
      <c r="A10" s="39" t="s">
        <v>39</v>
      </c>
      <c r="B10" s="58" t="s">
        <v>68</v>
      </c>
      <c r="C10" s="58" t="s">
        <v>50</v>
      </c>
      <c r="D10" s="60" t="s">
        <v>75</v>
      </c>
      <c r="E10" s="60" t="s">
        <v>73</v>
      </c>
      <c r="F10" s="55" t="s">
        <v>51</v>
      </c>
      <c r="G10" s="55" t="s">
        <v>74</v>
      </c>
      <c r="H10" s="55">
        <v>5</v>
      </c>
      <c r="I10" s="91" t="s">
        <v>76</v>
      </c>
      <c r="J10" s="97">
        <v>20</v>
      </c>
      <c r="K10" s="91">
        <f>550*J10</f>
        <v>11000</v>
      </c>
      <c r="L10" s="91">
        <f>0.09*K10</f>
        <v>990</v>
      </c>
      <c r="M10" s="91" t="s">
        <v>67</v>
      </c>
      <c r="N10" s="92">
        <f>K10+L10+250</f>
        <v>12240</v>
      </c>
      <c r="O10" s="22"/>
      <c r="P10" s="22"/>
      <c r="Q10" s="22"/>
      <c r="R10" s="22"/>
      <c r="S10" s="77"/>
      <c r="T10" s="43"/>
    </row>
    <row r="11" spans="1:20" ht="31.75" customHeight="1" x14ac:dyDescent="0.2">
      <c r="A11" s="39"/>
      <c r="B11" s="58"/>
      <c r="C11" s="58"/>
      <c r="D11" s="43"/>
      <c r="E11" s="60"/>
      <c r="F11" s="55"/>
      <c r="G11" s="55"/>
      <c r="H11" s="39"/>
      <c r="I11" s="91"/>
      <c r="J11" s="98"/>
      <c r="K11" s="91"/>
      <c r="L11" s="91"/>
      <c r="M11" s="91"/>
      <c r="N11" s="92"/>
      <c r="O11" s="42"/>
      <c r="P11" s="42"/>
      <c r="Q11" s="42"/>
      <c r="R11" s="42"/>
      <c r="S11" s="76"/>
      <c r="T11" s="43"/>
    </row>
    <row r="12" spans="1:20" ht="31.75" customHeight="1" x14ac:dyDescent="0.2">
      <c r="A12" s="39"/>
      <c r="B12" s="58"/>
      <c r="C12" s="58"/>
      <c r="D12" s="43"/>
      <c r="E12" s="60"/>
      <c r="F12" s="55"/>
      <c r="G12" s="55"/>
      <c r="H12" s="39"/>
      <c r="I12" s="91"/>
      <c r="J12" s="98"/>
      <c r="K12" s="91"/>
      <c r="L12" s="91"/>
      <c r="M12" s="91"/>
      <c r="N12" s="92"/>
      <c r="O12" s="42"/>
      <c r="P12" s="42"/>
      <c r="Q12" s="42"/>
      <c r="R12" s="42"/>
      <c r="S12" s="76"/>
      <c r="T12" s="43"/>
    </row>
    <row r="13" spans="1:20" ht="31.75" customHeight="1" x14ac:dyDescent="0.2">
      <c r="A13" s="39"/>
      <c r="B13" s="58"/>
      <c r="C13" s="58"/>
      <c r="D13" s="43"/>
      <c r="E13" s="60"/>
      <c r="F13" s="55"/>
      <c r="G13" s="55"/>
      <c r="H13" s="39"/>
      <c r="I13" s="91"/>
      <c r="J13" s="98"/>
      <c r="K13" s="91"/>
      <c r="L13" s="91"/>
      <c r="M13" s="91"/>
      <c r="N13" s="92"/>
      <c r="O13" s="42"/>
      <c r="P13" s="42"/>
      <c r="Q13" s="42"/>
      <c r="R13" s="42"/>
      <c r="S13" s="76"/>
      <c r="T13" s="43"/>
    </row>
    <row r="14" spans="1:20" ht="31.75" customHeight="1" x14ac:dyDescent="0.2">
      <c r="A14" s="39"/>
      <c r="B14" s="58"/>
      <c r="C14" s="58"/>
      <c r="D14" s="43"/>
      <c r="E14" s="60"/>
      <c r="F14" s="55"/>
      <c r="G14" s="55"/>
      <c r="H14" s="39"/>
      <c r="I14" s="91"/>
      <c r="J14" s="98"/>
      <c r="K14" s="91"/>
      <c r="L14" s="91"/>
      <c r="M14" s="91"/>
      <c r="N14" s="92"/>
      <c r="O14" s="42"/>
      <c r="P14" s="42"/>
      <c r="Q14" s="42"/>
      <c r="R14" s="42"/>
      <c r="S14" s="77"/>
      <c r="T14" s="43"/>
    </row>
    <row r="15" spans="1:20" ht="31.75" customHeight="1" x14ac:dyDescent="0.2">
      <c r="A15" s="39"/>
      <c r="B15" s="58"/>
      <c r="C15" s="58"/>
      <c r="D15" s="43"/>
      <c r="E15" s="60"/>
      <c r="F15" s="55"/>
      <c r="G15" s="55"/>
      <c r="H15" s="39"/>
      <c r="I15" s="91"/>
      <c r="J15" s="94"/>
      <c r="K15" s="91"/>
      <c r="L15" s="91"/>
      <c r="M15" s="91"/>
      <c r="N15" s="92"/>
      <c r="O15" s="42"/>
      <c r="P15" s="42"/>
      <c r="Q15" s="42"/>
      <c r="R15" s="42"/>
      <c r="S15" s="77"/>
      <c r="T15" s="43"/>
    </row>
    <row r="16" spans="1:20" ht="31.75" customHeight="1" x14ac:dyDescent="0.2">
      <c r="A16" s="39"/>
      <c r="B16" s="58"/>
      <c r="C16" s="58"/>
      <c r="D16" s="43"/>
      <c r="E16" s="60"/>
      <c r="F16" s="55"/>
      <c r="G16" s="55"/>
      <c r="H16" s="39"/>
      <c r="I16" s="91"/>
      <c r="J16" s="94"/>
      <c r="K16" s="91"/>
      <c r="L16" s="91"/>
      <c r="M16" s="91"/>
      <c r="N16" s="92"/>
      <c r="O16" s="42"/>
      <c r="P16" s="42"/>
      <c r="Q16" s="42"/>
      <c r="R16" s="42"/>
      <c r="S16" s="77"/>
      <c r="T16" s="43"/>
    </row>
    <row r="17" spans="1:20" ht="31.75" customHeight="1" x14ac:dyDescent="0.2">
      <c r="A17" s="39"/>
      <c r="B17" s="58"/>
      <c r="C17" s="58"/>
      <c r="D17" s="43"/>
      <c r="E17" s="60"/>
      <c r="F17" s="55"/>
      <c r="G17" s="55"/>
      <c r="H17" s="39"/>
      <c r="I17" s="91"/>
      <c r="J17" s="94"/>
      <c r="K17" s="91"/>
      <c r="L17" s="91"/>
      <c r="M17" s="91"/>
      <c r="N17" s="92"/>
      <c r="O17" s="42"/>
      <c r="P17" s="42"/>
      <c r="Q17" s="42"/>
      <c r="R17" s="42"/>
      <c r="S17" s="77"/>
      <c r="T17" s="43"/>
    </row>
    <row r="18" spans="1:20" ht="31.75" customHeight="1" x14ac:dyDescent="0.2">
      <c r="A18" s="39"/>
      <c r="B18" s="58"/>
      <c r="C18" s="58"/>
      <c r="D18" s="43"/>
      <c r="E18" s="60"/>
      <c r="F18" s="55"/>
      <c r="G18" s="55"/>
      <c r="H18" s="39"/>
      <c r="I18" s="91"/>
      <c r="J18" s="94"/>
      <c r="K18" s="91"/>
      <c r="L18" s="91"/>
      <c r="M18" s="91"/>
      <c r="N18" s="92"/>
      <c r="O18" s="42"/>
      <c r="P18" s="42"/>
      <c r="Q18" s="42"/>
      <c r="R18" s="42"/>
      <c r="S18" s="77"/>
      <c r="T18" s="43"/>
    </row>
    <row r="19" spans="1:20" ht="31.75" customHeight="1" x14ac:dyDescent="0.2">
      <c r="A19" s="39"/>
      <c r="B19" s="58"/>
      <c r="C19" s="58"/>
      <c r="D19" s="43"/>
      <c r="E19" s="60"/>
      <c r="F19" s="55"/>
      <c r="G19" s="55"/>
      <c r="H19" s="39"/>
      <c r="I19" s="91"/>
      <c r="J19" s="94"/>
      <c r="K19" s="91"/>
      <c r="L19" s="91"/>
      <c r="M19" s="91"/>
      <c r="N19" s="92"/>
      <c r="O19" s="42"/>
      <c r="P19" s="42"/>
      <c r="Q19" s="42"/>
      <c r="R19" s="42"/>
      <c r="S19" s="77"/>
      <c r="T19" s="43"/>
    </row>
    <row r="20" spans="1:20" ht="31.75" customHeight="1" x14ac:dyDescent="0.2">
      <c r="A20" s="39"/>
      <c r="B20" s="58"/>
      <c r="C20" s="58"/>
      <c r="D20" s="43"/>
      <c r="E20" s="60"/>
      <c r="F20" s="55"/>
      <c r="G20" s="55"/>
      <c r="H20" s="39"/>
      <c r="I20" s="91"/>
      <c r="J20" s="94"/>
      <c r="K20" s="91"/>
      <c r="L20" s="91"/>
      <c r="M20" s="91"/>
      <c r="N20" s="92"/>
      <c r="O20" s="42"/>
      <c r="P20" s="42"/>
      <c r="Q20" s="42"/>
      <c r="R20" s="42"/>
      <c r="S20" s="77"/>
      <c r="T20" s="43"/>
    </row>
    <row r="21" spans="1:20" ht="31.75" customHeight="1" x14ac:dyDescent="0.2">
      <c r="A21" s="39"/>
      <c r="B21" s="58"/>
      <c r="C21" s="58"/>
      <c r="D21" s="43"/>
      <c r="E21" s="60"/>
      <c r="F21" s="55"/>
      <c r="G21" s="55"/>
      <c r="H21" s="39"/>
      <c r="I21" s="91"/>
      <c r="J21" s="94"/>
      <c r="K21" s="91"/>
      <c r="L21" s="91"/>
      <c r="M21" s="91"/>
      <c r="N21" s="92"/>
      <c r="O21" s="42"/>
      <c r="P21" s="42"/>
      <c r="Q21" s="42"/>
      <c r="R21" s="42"/>
      <c r="S21" s="77"/>
      <c r="T21" s="43"/>
    </row>
    <row r="22" spans="1:20" ht="31.75" customHeight="1" x14ac:dyDescent="0.2">
      <c r="A22" s="39"/>
      <c r="B22" s="58"/>
      <c r="C22" s="58"/>
      <c r="D22" s="43"/>
      <c r="E22" s="60"/>
      <c r="F22" s="55"/>
      <c r="G22" s="55"/>
      <c r="H22" s="39"/>
      <c r="I22" s="91"/>
      <c r="J22" s="94"/>
      <c r="K22" s="91"/>
      <c r="L22" s="91"/>
      <c r="M22" s="91"/>
      <c r="N22" s="92"/>
      <c r="O22" s="42"/>
      <c r="P22" s="42"/>
      <c r="Q22" s="42"/>
      <c r="R22" s="42"/>
      <c r="S22" s="77"/>
      <c r="T22" s="43"/>
    </row>
    <row r="23" spans="1:20" ht="31.75" customHeight="1" x14ac:dyDescent="0.2">
      <c r="A23" s="39"/>
      <c r="B23" s="58"/>
      <c r="C23" s="58"/>
      <c r="D23" s="43"/>
      <c r="E23" s="60"/>
      <c r="F23" s="55"/>
      <c r="G23" s="55"/>
      <c r="H23" s="39"/>
      <c r="I23" s="91"/>
      <c r="J23" s="94"/>
      <c r="K23" s="91"/>
      <c r="L23" s="91"/>
      <c r="M23" s="91"/>
      <c r="N23" s="92"/>
      <c r="O23" s="42"/>
      <c r="P23" s="42"/>
      <c r="Q23" s="42"/>
      <c r="R23" s="42"/>
      <c r="S23" s="76"/>
      <c r="T23" s="43"/>
    </row>
    <row r="24" spans="1:20" ht="31.75" customHeight="1" x14ac:dyDescent="0.2">
      <c r="A24" s="39"/>
      <c r="B24" s="58"/>
      <c r="C24" s="58"/>
      <c r="D24" s="43"/>
      <c r="E24" s="60"/>
      <c r="F24" s="55"/>
      <c r="G24" s="55"/>
      <c r="H24" s="39"/>
      <c r="I24" s="91"/>
      <c r="J24" s="94"/>
      <c r="K24" s="91"/>
      <c r="L24" s="91"/>
      <c r="M24" s="91"/>
      <c r="N24" s="92"/>
      <c r="O24" s="42"/>
      <c r="P24" s="42"/>
      <c r="Q24" s="42"/>
      <c r="R24" s="42"/>
      <c r="S24" s="76"/>
      <c r="T24" s="43"/>
    </row>
    <row r="25" spans="1:20" ht="31.75" customHeight="1" x14ac:dyDescent="0.2">
      <c r="A25" s="39"/>
      <c r="B25" s="58"/>
      <c r="C25" s="58"/>
      <c r="D25" s="43"/>
      <c r="E25" s="60"/>
      <c r="F25" s="55"/>
      <c r="G25" s="55"/>
      <c r="H25" s="39"/>
      <c r="I25" s="91"/>
      <c r="J25" s="94"/>
      <c r="K25" s="91"/>
      <c r="L25" s="91"/>
      <c r="M25" s="91"/>
      <c r="N25" s="92"/>
      <c r="O25" s="42"/>
      <c r="P25" s="42"/>
      <c r="Q25" s="42"/>
      <c r="R25" s="42"/>
      <c r="S25" s="76"/>
      <c r="T25" s="43"/>
    </row>
    <row r="26" spans="1:20" ht="31.75" customHeight="1" x14ac:dyDescent="0.2">
      <c r="A26" s="39"/>
      <c r="B26" s="58"/>
      <c r="C26" s="58"/>
      <c r="D26" s="43"/>
      <c r="E26" s="60"/>
      <c r="F26" s="55"/>
      <c r="G26" s="55"/>
      <c r="H26" s="39"/>
      <c r="I26" s="91"/>
      <c r="J26" s="94"/>
      <c r="K26" s="91"/>
      <c r="L26" s="91"/>
      <c r="M26" s="91"/>
      <c r="N26" s="92"/>
      <c r="O26" s="42"/>
      <c r="P26" s="42"/>
      <c r="Q26" s="42"/>
      <c r="R26" s="42"/>
      <c r="S26" s="76"/>
      <c r="T26" s="43"/>
    </row>
    <row r="27" spans="1:20" ht="31.75" customHeight="1" x14ac:dyDescent="0.2">
      <c r="A27" s="39"/>
      <c r="B27" s="58"/>
      <c r="C27" s="58"/>
      <c r="D27" s="43"/>
      <c r="E27" s="60"/>
      <c r="F27" s="55"/>
      <c r="G27" s="55"/>
      <c r="H27" s="39"/>
      <c r="I27" s="91"/>
      <c r="J27" s="94"/>
      <c r="K27" s="91"/>
      <c r="L27" s="91"/>
      <c r="M27" s="91"/>
      <c r="N27" s="92"/>
      <c r="O27" s="42"/>
      <c r="P27" s="42"/>
      <c r="Q27" s="42"/>
      <c r="R27" s="42"/>
      <c r="S27" s="76"/>
      <c r="T27" s="43"/>
    </row>
    <row r="28" spans="1:20" ht="31.75" customHeight="1" x14ac:dyDescent="0.2">
      <c r="A28" s="39"/>
      <c r="B28" s="58"/>
      <c r="C28" s="58"/>
      <c r="D28" s="43"/>
      <c r="E28" s="60"/>
      <c r="F28" s="55"/>
      <c r="G28" s="55"/>
      <c r="H28" s="39"/>
      <c r="I28" s="44"/>
      <c r="J28" s="94"/>
      <c r="K28" s="44"/>
      <c r="L28" s="44"/>
      <c r="M28" s="44"/>
      <c r="N28" s="61"/>
      <c r="O28" s="42"/>
      <c r="P28" s="42"/>
      <c r="Q28" s="42"/>
      <c r="R28" s="42"/>
      <c r="S28" s="76"/>
      <c r="T28" s="43"/>
    </row>
    <row r="29" spans="1:20" ht="31.75" customHeight="1" thickBot="1" x14ac:dyDescent="0.25">
      <c r="A29" s="39"/>
      <c r="B29" s="58"/>
      <c r="C29" s="58"/>
      <c r="D29" s="43"/>
      <c r="E29" s="60"/>
      <c r="F29" s="55"/>
      <c r="G29" s="55"/>
      <c r="H29" s="39"/>
      <c r="I29" s="44"/>
      <c r="J29" s="94"/>
      <c r="K29" s="44"/>
      <c r="L29" s="44"/>
      <c r="M29" s="44"/>
      <c r="N29" s="61"/>
      <c r="O29" s="42"/>
      <c r="P29" s="42"/>
      <c r="Q29" s="42"/>
      <c r="R29" s="42"/>
      <c r="S29" s="76"/>
      <c r="T29" s="43"/>
    </row>
    <row r="30" spans="1:20" ht="31.75" customHeight="1" thickBot="1" x14ac:dyDescent="0.25">
      <c r="A30" s="100" t="s">
        <v>28</v>
      </c>
      <c r="B30" s="101"/>
      <c r="C30" s="101"/>
      <c r="D30" s="101"/>
      <c r="E30" s="101"/>
      <c r="F30" s="101"/>
      <c r="G30" s="101"/>
      <c r="H30" s="101"/>
      <c r="I30" s="101"/>
      <c r="J30" s="101"/>
      <c r="K30" s="101"/>
      <c r="L30" s="101"/>
      <c r="M30" s="102"/>
      <c r="N30" s="63">
        <f>SUM(N6:N29)</f>
        <v>77192</v>
      </c>
      <c r="O30" s="64"/>
      <c r="P30" s="65"/>
      <c r="Q30" s="65"/>
      <c r="R30" s="65"/>
      <c r="S30" s="78"/>
      <c r="T30" s="79"/>
    </row>
    <row r="31" spans="1:20" ht="31.75" customHeight="1" x14ac:dyDescent="0.2">
      <c r="A31" s="40"/>
      <c r="B31" s="40"/>
      <c r="C31" s="40"/>
      <c r="D31" s="40"/>
      <c r="E31" s="40"/>
      <c r="F31" s="41"/>
      <c r="G31" s="41"/>
      <c r="H31" s="41"/>
      <c r="I31" s="40"/>
      <c r="J31" s="95"/>
      <c r="K31" s="40"/>
      <c r="L31" s="40"/>
      <c r="M31" s="40"/>
      <c r="N31" s="50" t="s">
        <v>26</v>
      </c>
      <c r="O31" s="50" t="s">
        <v>26</v>
      </c>
      <c r="P31" s="41"/>
      <c r="Q31" s="41"/>
      <c r="R31" s="41"/>
      <c r="S31" s="40"/>
      <c r="T31" s="82"/>
    </row>
  </sheetData>
  <mergeCells count="7">
    <mergeCell ref="A30:M30"/>
    <mergeCell ref="T4:T5"/>
    <mergeCell ref="B1:N1"/>
    <mergeCell ref="B2:R2"/>
    <mergeCell ref="B3:R3"/>
    <mergeCell ref="A4:N4"/>
    <mergeCell ref="O4:S4"/>
  </mergeCells>
  <dataValidations count="1">
    <dataValidation allowBlank="1" showInputMessage="1" showErrorMessage="1" promptTitle="Enter Justification" sqref="E6 E9:E10" xr:uid="{00000000-0002-0000-0000-000000000000}"/>
  </dataValidations>
  <pageMargins left="0.7" right="0.7" top="0.75" bottom="0.75" header="0.3" footer="0.3"/>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0ED28-00BD-484D-9770-209D887FABB2}">
  <dimension ref="A2:J2"/>
  <sheetViews>
    <sheetView workbookViewId="0">
      <selection activeCell="J2" sqref="J2"/>
    </sheetView>
  </sheetViews>
  <sheetFormatPr baseColWidth="10" defaultRowHeight="16" x14ac:dyDescent="0.2"/>
  <cols>
    <col min="1" max="1" width="21.5" customWidth="1"/>
    <col min="3" max="3" width="16" customWidth="1"/>
    <col min="4" max="4" width="53.5" customWidth="1"/>
    <col min="5" max="5" width="26.1640625" customWidth="1"/>
    <col min="6" max="6" width="22.1640625" customWidth="1"/>
  </cols>
  <sheetData>
    <row r="2" spans="1:10" x14ac:dyDescent="0.2">
      <c r="A2" t="s">
        <v>80</v>
      </c>
      <c r="B2" t="s">
        <v>49</v>
      </c>
      <c r="C2" t="s">
        <v>77</v>
      </c>
      <c r="D2" t="s">
        <v>78</v>
      </c>
      <c r="E2" t="s">
        <v>79</v>
      </c>
      <c r="F2" t="s">
        <v>51</v>
      </c>
      <c r="G2" t="s">
        <v>59</v>
      </c>
      <c r="H2" t="s">
        <v>81</v>
      </c>
      <c r="I2" s="99">
        <v>100000</v>
      </c>
      <c r="J2"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9"/>
  <sheetViews>
    <sheetView workbookViewId="0">
      <selection activeCell="L5" sqref="L5"/>
    </sheetView>
  </sheetViews>
  <sheetFormatPr baseColWidth="10" defaultRowHeight="14" x14ac:dyDescent="0.2"/>
  <cols>
    <col min="1" max="1" width="8.83203125" style="1" customWidth="1"/>
    <col min="2" max="2" width="9.6640625" style="1" customWidth="1"/>
    <col min="3" max="3" width="9.6640625" style="2" customWidth="1"/>
    <col min="4" max="4" width="31" style="1" customWidth="1"/>
    <col min="5" max="5" width="31" style="2" customWidth="1"/>
    <col min="6" max="6" width="8.33203125" style="1" customWidth="1"/>
    <col min="7" max="7" width="9.6640625" style="1" customWidth="1"/>
    <col min="8" max="8" width="8.33203125" style="1" customWidth="1"/>
    <col min="9" max="9" width="9" style="1" customWidth="1"/>
    <col min="10" max="10" width="6" style="1" customWidth="1"/>
    <col min="11" max="11" width="8.33203125" style="1" customWidth="1"/>
    <col min="12" max="13" width="8.33203125" style="2" customWidth="1"/>
    <col min="14" max="14" width="10.83203125" style="1" customWidth="1"/>
    <col min="15" max="18" width="8.83203125" style="5" customWidth="1"/>
    <col min="19" max="19" width="12.33203125" style="1" bestFit="1" customWidth="1"/>
    <col min="20" max="20" width="16.1640625" style="1" customWidth="1"/>
    <col min="21" max="256" width="8.83203125" style="1" customWidth="1"/>
    <col min="257" max="16384" width="10.83203125" style="1"/>
  </cols>
  <sheetData>
    <row r="1" spans="1:20" x14ac:dyDescent="0.2">
      <c r="B1" s="116" t="s">
        <v>0</v>
      </c>
      <c r="C1" s="116"/>
      <c r="D1" s="116"/>
      <c r="E1" s="116"/>
      <c r="F1" s="116"/>
      <c r="G1" s="116"/>
      <c r="H1" s="116"/>
      <c r="I1" s="116"/>
      <c r="J1" s="116"/>
      <c r="K1" s="116"/>
      <c r="L1" s="116"/>
      <c r="M1" s="116"/>
      <c r="N1" s="116"/>
    </row>
    <row r="2" spans="1:20" ht="36" customHeight="1" x14ac:dyDescent="0.2">
      <c r="B2" s="117" t="s">
        <v>22</v>
      </c>
      <c r="C2" s="118"/>
      <c r="D2" s="119"/>
      <c r="E2" s="119"/>
      <c r="F2" s="119"/>
      <c r="G2" s="119"/>
      <c r="H2" s="119"/>
      <c r="I2" s="119"/>
      <c r="J2" s="119"/>
      <c r="K2" s="119"/>
      <c r="L2" s="119"/>
      <c r="M2" s="119"/>
      <c r="N2" s="119"/>
      <c r="O2" s="119"/>
      <c r="P2" s="119"/>
      <c r="Q2" s="119"/>
      <c r="R2" s="120"/>
    </row>
    <row r="3" spans="1:20" ht="27" customHeight="1" thickBot="1" x14ac:dyDescent="0.25">
      <c r="B3" s="106" t="s">
        <v>14</v>
      </c>
      <c r="C3" s="107"/>
      <c r="D3" s="108"/>
      <c r="E3" s="108"/>
      <c r="F3" s="108"/>
      <c r="G3" s="108"/>
      <c r="H3" s="108"/>
      <c r="I3" s="108"/>
      <c r="J3" s="108"/>
      <c r="K3" s="108"/>
      <c r="L3" s="108"/>
      <c r="M3" s="108"/>
      <c r="N3" s="108"/>
      <c r="O3" s="108"/>
      <c r="P3" s="108"/>
      <c r="Q3" s="108"/>
      <c r="R3" s="108"/>
    </row>
    <row r="4" spans="1:20" ht="21" customHeight="1" thickBot="1" x14ac:dyDescent="0.25">
      <c r="B4" s="17"/>
      <c r="C4" s="83"/>
      <c r="D4" s="18"/>
      <c r="E4" s="18"/>
      <c r="F4" s="18"/>
      <c r="G4" s="18"/>
      <c r="H4" s="18"/>
      <c r="I4" s="18"/>
      <c r="J4" s="18"/>
      <c r="K4" s="18"/>
      <c r="L4" s="18"/>
      <c r="M4" s="18"/>
      <c r="N4" s="18"/>
      <c r="O4" s="121" t="s">
        <v>12</v>
      </c>
      <c r="P4" s="122"/>
      <c r="Q4" s="122"/>
      <c r="R4" s="122"/>
      <c r="S4" s="122"/>
      <c r="T4" s="30"/>
    </row>
    <row r="5" spans="1:20" s="3" customFormat="1" ht="69" thickBot="1" x14ac:dyDescent="0.25">
      <c r="A5" s="68" t="s">
        <v>8</v>
      </c>
      <c r="B5" s="26" t="s">
        <v>18</v>
      </c>
      <c r="C5" s="69" t="s">
        <v>34</v>
      </c>
      <c r="D5" s="68" t="s">
        <v>15</v>
      </c>
      <c r="E5" s="68" t="s">
        <v>32</v>
      </c>
      <c r="F5" s="68" t="s">
        <v>6</v>
      </c>
      <c r="G5" s="68" t="s">
        <v>5</v>
      </c>
      <c r="H5" s="68" t="s">
        <v>7</v>
      </c>
      <c r="I5" s="68" t="s">
        <v>1</v>
      </c>
      <c r="J5" s="68" t="s">
        <v>2</v>
      </c>
      <c r="K5" s="68" t="s">
        <v>16</v>
      </c>
      <c r="L5" s="68" t="s">
        <v>35</v>
      </c>
      <c r="M5" s="68" t="s">
        <v>17</v>
      </c>
      <c r="N5" s="68" t="s">
        <v>3</v>
      </c>
      <c r="O5" s="24" t="s">
        <v>9</v>
      </c>
      <c r="P5" s="24" t="s">
        <v>10</v>
      </c>
      <c r="Q5" s="24" t="s">
        <v>19</v>
      </c>
      <c r="R5" s="24" t="s">
        <v>11</v>
      </c>
      <c r="S5" s="25" t="s">
        <v>20</v>
      </c>
      <c r="T5" s="31" t="s">
        <v>21</v>
      </c>
    </row>
    <row r="6" spans="1:20" s="3" customFormat="1" ht="44.25" customHeight="1" x14ac:dyDescent="0.2">
      <c r="A6" s="12"/>
      <c r="B6" s="13"/>
      <c r="C6" s="84"/>
      <c r="D6" s="37"/>
      <c r="E6" s="81"/>
      <c r="F6" s="10"/>
      <c r="G6" s="10"/>
      <c r="H6" s="10"/>
      <c r="I6" s="15"/>
      <c r="J6" s="14"/>
      <c r="K6" s="15">
        <f>I6*J6</f>
        <v>0</v>
      </c>
      <c r="L6" s="28"/>
      <c r="M6" s="28"/>
      <c r="N6" s="38">
        <f>K6+L6+M6</f>
        <v>0</v>
      </c>
      <c r="O6" s="32"/>
      <c r="P6" s="19"/>
      <c r="Q6" s="19"/>
      <c r="R6" s="19"/>
      <c r="S6" s="19"/>
      <c r="T6" s="33"/>
    </row>
    <row r="7" spans="1:20" s="3" customFormat="1" ht="52.5" customHeight="1" x14ac:dyDescent="0.2">
      <c r="A7" s="7"/>
      <c r="B7" s="16"/>
      <c r="C7" s="84"/>
      <c r="D7" s="9"/>
      <c r="E7" s="81"/>
      <c r="F7" s="10"/>
      <c r="G7" s="10"/>
      <c r="H7" s="10"/>
      <c r="I7" s="15"/>
      <c r="J7" s="14"/>
      <c r="K7" s="15">
        <f>I7*J7</f>
        <v>0</v>
      </c>
      <c r="L7" s="28"/>
      <c r="M7" s="28"/>
      <c r="N7" s="6">
        <f>K7+L7+M7</f>
        <v>0</v>
      </c>
      <c r="O7" s="32"/>
      <c r="P7" s="19"/>
      <c r="Q7" s="19"/>
      <c r="R7" s="19"/>
      <c r="S7" s="20"/>
      <c r="T7" s="33"/>
    </row>
    <row r="8" spans="1:20" s="3" customFormat="1" ht="46.5" customHeight="1" x14ac:dyDescent="0.2">
      <c r="A8" s="7"/>
      <c r="B8" s="16"/>
      <c r="C8" s="84"/>
      <c r="D8" s="9"/>
      <c r="E8" s="81"/>
      <c r="F8" s="10"/>
      <c r="G8" s="10"/>
      <c r="H8" s="10"/>
      <c r="I8" s="15"/>
      <c r="J8" s="14"/>
      <c r="K8" s="15">
        <f>I8*J8</f>
        <v>0</v>
      </c>
      <c r="L8" s="28"/>
      <c r="M8" s="28"/>
      <c r="N8" s="6">
        <f>K8+L8+M8</f>
        <v>0</v>
      </c>
      <c r="O8" s="32"/>
      <c r="P8" s="19"/>
      <c r="Q8" s="19"/>
      <c r="R8" s="19"/>
      <c r="S8" s="20"/>
      <c r="T8" s="33"/>
    </row>
    <row r="9" spans="1:20" ht="48.75" customHeight="1" thickBot="1" x14ac:dyDescent="0.25">
      <c r="A9" s="21" t="s">
        <v>13</v>
      </c>
      <c r="B9" s="8"/>
      <c r="C9" s="11"/>
      <c r="D9" s="11"/>
      <c r="E9" s="81"/>
      <c r="F9" s="11"/>
      <c r="G9" s="11"/>
      <c r="H9" s="11"/>
      <c r="I9" s="11"/>
      <c r="J9" s="11"/>
      <c r="K9" s="11"/>
      <c r="L9" s="11"/>
      <c r="M9" s="11"/>
      <c r="N9" s="29">
        <f t="shared" ref="N9:S9" si="0" xml:space="preserve"> SUM(N6:N8)</f>
        <v>0</v>
      </c>
      <c r="O9" s="34">
        <f t="shared" si="0"/>
        <v>0</v>
      </c>
      <c r="P9" s="35">
        <f t="shared" si="0"/>
        <v>0</v>
      </c>
      <c r="Q9" s="35">
        <f t="shared" si="0"/>
        <v>0</v>
      </c>
      <c r="R9" s="35">
        <f t="shared" si="0"/>
        <v>0</v>
      </c>
      <c r="S9" s="35">
        <f t="shared" si="0"/>
        <v>0</v>
      </c>
      <c r="T9" s="36"/>
    </row>
  </sheetData>
  <mergeCells count="4">
    <mergeCell ref="B1:N1"/>
    <mergeCell ref="B2:R2"/>
    <mergeCell ref="B3:R3"/>
    <mergeCell ref="O4:S4"/>
  </mergeCells>
  <dataValidations xWindow="503" yWindow="428" count="1">
    <dataValidation allowBlank="1" showInputMessage="1" showErrorMessage="1" promptTitle="Enter Justification" sqref="E6" xr:uid="{00000000-0002-0000-0100-000000000000}"/>
  </dataValidations>
  <pageMargins left="0.95" right="0.45" top="1" bottom="1" header="0.3" footer="0.3"/>
  <pageSetup scale="66" orientation="landscape" horizontalDpi="4294967292" verticalDpi="429496729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3"/>
  <sheetViews>
    <sheetView topLeftCell="A4" zoomScale="130" zoomScaleNormal="130" workbookViewId="0">
      <selection activeCell="N7" sqref="N7"/>
    </sheetView>
  </sheetViews>
  <sheetFormatPr baseColWidth="10" defaultColWidth="11" defaultRowHeight="16" x14ac:dyDescent="0.2"/>
  <cols>
    <col min="1" max="1" width="9.1640625" style="4" customWidth="1"/>
    <col min="2" max="3" width="12.1640625" customWidth="1"/>
    <col min="4" max="5" width="25.83203125" customWidth="1"/>
    <col min="6" max="6" width="13.33203125" customWidth="1"/>
    <col min="7" max="7" width="9.6640625" customWidth="1"/>
    <col min="8" max="8" width="8.5" customWidth="1"/>
    <col min="9" max="9" width="17.6640625" customWidth="1"/>
    <col min="10" max="10" width="5.33203125" customWidth="1"/>
    <col min="11" max="11" width="12.1640625" customWidth="1"/>
    <col min="12" max="12" width="11.1640625" customWidth="1"/>
    <col min="13" max="13" width="9" customWidth="1"/>
    <col min="14" max="14" width="14.83203125" customWidth="1"/>
    <col min="15" max="15" width="9" customWidth="1"/>
    <col min="16" max="16" width="9.1640625" customWidth="1"/>
    <col min="17" max="17" width="24.1640625" customWidth="1"/>
  </cols>
  <sheetData>
    <row r="1" spans="1:20" x14ac:dyDescent="0.2">
      <c r="B1" s="127" t="s">
        <v>0</v>
      </c>
      <c r="C1" s="127"/>
      <c r="D1" s="127"/>
      <c r="E1" s="127"/>
      <c r="F1" s="127"/>
      <c r="G1" s="127"/>
      <c r="H1" s="127"/>
      <c r="I1" s="127"/>
      <c r="J1" s="127"/>
      <c r="K1" s="127"/>
      <c r="L1" s="127"/>
    </row>
    <row r="2" spans="1:20" x14ac:dyDescent="0.2">
      <c r="B2" s="126" t="s">
        <v>36</v>
      </c>
      <c r="C2" s="126"/>
      <c r="D2" s="126"/>
      <c r="E2" s="126"/>
      <c r="F2" s="126"/>
      <c r="G2" s="126"/>
      <c r="H2" s="126"/>
      <c r="I2" s="126"/>
      <c r="J2" s="126"/>
      <c r="K2" s="126"/>
      <c r="L2" s="126"/>
    </row>
    <row r="3" spans="1:20" ht="43.75" customHeight="1" x14ac:dyDescent="0.2">
      <c r="B3" s="128" t="s">
        <v>23</v>
      </c>
      <c r="C3" s="129"/>
      <c r="D3" s="130"/>
      <c r="E3" s="130"/>
      <c r="F3" s="130"/>
      <c r="G3" s="130"/>
      <c r="H3" s="130"/>
      <c r="I3" s="130"/>
      <c r="J3" s="130"/>
      <c r="K3" s="130"/>
      <c r="L3" s="130"/>
      <c r="M3" s="130"/>
      <c r="N3" s="130"/>
      <c r="O3" s="130"/>
      <c r="P3" s="130"/>
    </row>
    <row r="4" spans="1:20" ht="55.75" customHeight="1" x14ac:dyDescent="0.2">
      <c r="B4" s="131"/>
      <c r="C4" s="132"/>
      <c r="D4" s="133"/>
      <c r="E4" s="133"/>
      <c r="F4" s="133"/>
      <c r="G4" s="133"/>
      <c r="H4" s="133"/>
      <c r="I4" s="133"/>
      <c r="J4" s="133"/>
      <c r="K4" s="133"/>
      <c r="L4" s="133"/>
      <c r="M4" s="133"/>
      <c r="N4" s="133"/>
      <c r="O4" s="133"/>
      <c r="P4" s="133"/>
    </row>
    <row r="5" spans="1:20" s="40" customFormat="1" ht="31.75" customHeight="1" x14ac:dyDescent="0.2">
      <c r="A5" s="113"/>
      <c r="B5" s="113"/>
      <c r="C5" s="113"/>
      <c r="D5" s="113"/>
      <c r="E5" s="113"/>
      <c r="F5" s="113"/>
      <c r="G5" s="113"/>
      <c r="H5" s="113"/>
      <c r="I5" s="113"/>
      <c r="J5" s="113"/>
      <c r="K5" s="113"/>
      <c r="L5" s="113"/>
      <c r="M5" s="113"/>
      <c r="N5" s="113"/>
      <c r="O5" s="134" t="s">
        <v>12</v>
      </c>
      <c r="P5" s="134"/>
      <c r="Q5" s="134"/>
      <c r="R5" s="134"/>
      <c r="S5" s="134"/>
    </row>
    <row r="6" spans="1:20" s="23" customFormat="1" ht="52" x14ac:dyDescent="0.2">
      <c r="A6" s="68" t="s">
        <v>24</v>
      </c>
      <c r="B6" s="69" t="s">
        <v>27</v>
      </c>
      <c r="C6" s="69" t="s">
        <v>34</v>
      </c>
      <c r="D6" s="70" t="s">
        <v>29</v>
      </c>
      <c r="E6" s="70" t="s">
        <v>32</v>
      </c>
      <c r="F6" s="68" t="s">
        <v>6</v>
      </c>
      <c r="G6" s="68" t="s">
        <v>5</v>
      </c>
      <c r="H6" s="68" t="s">
        <v>7</v>
      </c>
      <c r="I6" s="68" t="s">
        <v>1</v>
      </c>
      <c r="J6" s="68" t="s">
        <v>25</v>
      </c>
      <c r="K6" s="71" t="s">
        <v>16</v>
      </c>
      <c r="L6" s="68" t="s">
        <v>35</v>
      </c>
      <c r="M6" s="68" t="s">
        <v>17</v>
      </c>
      <c r="N6" s="68" t="s">
        <v>3</v>
      </c>
      <c r="O6" s="22" t="s">
        <v>9</v>
      </c>
      <c r="P6" s="22" t="s">
        <v>10</v>
      </c>
      <c r="Q6" s="22" t="s">
        <v>19</v>
      </c>
      <c r="R6" s="22" t="s">
        <v>11</v>
      </c>
      <c r="S6" s="22" t="s">
        <v>20</v>
      </c>
      <c r="T6" s="27" t="s">
        <v>21</v>
      </c>
    </row>
    <row r="7" spans="1:20" s="23" customFormat="1" ht="104" x14ac:dyDescent="0.2">
      <c r="A7" s="85" t="s">
        <v>39</v>
      </c>
      <c r="B7" s="58" t="s">
        <v>40</v>
      </c>
      <c r="C7" s="58" t="s">
        <v>41</v>
      </c>
      <c r="D7" s="45" t="s">
        <v>42</v>
      </c>
      <c r="E7" s="45" t="s">
        <v>46</v>
      </c>
      <c r="F7" s="45" t="s">
        <v>47</v>
      </c>
      <c r="G7" s="45" t="s">
        <v>43</v>
      </c>
      <c r="H7" s="45" t="s">
        <v>44</v>
      </c>
      <c r="I7" s="51" t="s">
        <v>45</v>
      </c>
      <c r="J7" s="85">
        <v>10</v>
      </c>
      <c r="K7" s="86">
        <v>150000</v>
      </c>
      <c r="L7" s="86">
        <f>K7*0.09</f>
        <v>13500</v>
      </c>
      <c r="M7" s="86" t="s">
        <v>48</v>
      </c>
      <c r="N7" s="87">
        <v>170000</v>
      </c>
      <c r="O7" s="88"/>
      <c r="P7" s="89"/>
      <c r="Q7" s="22"/>
      <c r="R7" s="22"/>
      <c r="S7" s="90"/>
    </row>
    <row r="8" spans="1:20" s="40" customFormat="1" ht="14" x14ac:dyDescent="0.2">
      <c r="A8" s="39"/>
      <c r="B8" s="58"/>
      <c r="C8" s="58"/>
      <c r="D8" s="45"/>
      <c r="E8" s="45"/>
      <c r="F8" s="46"/>
      <c r="G8" s="46"/>
      <c r="H8" s="46"/>
      <c r="I8" s="51"/>
      <c r="J8" s="39"/>
      <c r="K8" s="52"/>
      <c r="L8" s="52"/>
      <c r="M8" s="52"/>
      <c r="N8" s="53"/>
      <c r="O8" s="54"/>
      <c r="P8" s="56"/>
      <c r="Q8" s="42"/>
      <c r="R8" s="42"/>
      <c r="S8" s="57"/>
    </row>
    <row r="9" spans="1:20" s="40" customFormat="1" ht="14" x14ac:dyDescent="0.2">
      <c r="A9" s="39"/>
      <c r="B9" s="59"/>
      <c r="C9" s="59"/>
      <c r="D9" s="45"/>
      <c r="E9" s="45"/>
      <c r="F9" s="46"/>
      <c r="G9" s="46"/>
      <c r="H9" s="45"/>
      <c r="I9" s="48"/>
      <c r="J9" s="47"/>
      <c r="K9" s="52"/>
      <c r="L9" s="52"/>
      <c r="M9" s="52"/>
      <c r="N9" s="53"/>
      <c r="O9" s="54"/>
      <c r="P9" s="56"/>
      <c r="Q9" s="42"/>
      <c r="R9" s="42"/>
      <c r="S9" s="57"/>
    </row>
    <row r="10" spans="1:20" s="23" customFormat="1" ht="20.25" customHeight="1" x14ac:dyDescent="0.15">
      <c r="A10" s="39"/>
      <c r="B10" s="59"/>
      <c r="C10" s="59"/>
      <c r="D10" s="45"/>
      <c r="E10" s="45"/>
      <c r="F10" s="46"/>
      <c r="G10" s="46"/>
      <c r="H10" s="45"/>
      <c r="I10" s="48"/>
      <c r="J10" s="49"/>
      <c r="K10" s="52"/>
      <c r="L10" s="52"/>
      <c r="M10" s="52"/>
      <c r="N10" s="53"/>
      <c r="O10" s="22"/>
      <c r="P10" s="22"/>
      <c r="Q10" s="22"/>
      <c r="R10" s="22"/>
      <c r="S10" s="57"/>
    </row>
    <row r="11" spans="1:20" s="40" customFormat="1" ht="15" thickBot="1" x14ac:dyDescent="0.25">
      <c r="A11" s="39"/>
      <c r="B11" s="59"/>
      <c r="C11" s="59"/>
      <c r="D11" s="45"/>
      <c r="E11" s="45"/>
      <c r="F11" s="46"/>
      <c r="G11" s="46"/>
      <c r="H11" s="45"/>
      <c r="I11" s="48"/>
      <c r="J11" s="47"/>
      <c r="K11" s="52"/>
      <c r="L11" s="52"/>
      <c r="M11" s="52"/>
      <c r="N11" s="53"/>
      <c r="O11" s="123" t="s">
        <v>30</v>
      </c>
      <c r="P11" s="124"/>
      <c r="Q11" s="124"/>
      <c r="R11" s="124"/>
      <c r="S11" s="125"/>
    </row>
    <row r="12" spans="1:20" s="67" customFormat="1" ht="28" customHeight="1" thickBot="1" x14ac:dyDescent="0.25">
      <c r="A12" s="100" t="s">
        <v>28</v>
      </c>
      <c r="B12" s="101"/>
      <c r="C12" s="101"/>
      <c r="D12" s="101"/>
      <c r="E12" s="101"/>
      <c r="F12" s="101"/>
      <c r="G12" s="101"/>
      <c r="H12" s="101"/>
      <c r="I12" s="101"/>
      <c r="J12" s="101"/>
      <c r="K12" s="101"/>
      <c r="L12" s="101"/>
      <c r="M12" s="102"/>
      <c r="N12" s="63">
        <f>SUM(N7:N11)</f>
        <v>170000</v>
      </c>
      <c r="O12" s="64"/>
      <c r="P12" s="65"/>
      <c r="Q12" s="65"/>
      <c r="R12" s="65"/>
      <c r="S12" s="66"/>
    </row>
    <row r="13" spans="1:20" x14ac:dyDescent="0.2">
      <c r="L13" s="72" t="s">
        <v>4</v>
      </c>
    </row>
  </sheetData>
  <mergeCells count="8">
    <mergeCell ref="O11:S11"/>
    <mergeCell ref="A12:M12"/>
    <mergeCell ref="B2:L2"/>
    <mergeCell ref="B1:L1"/>
    <mergeCell ref="B3:P3"/>
    <mergeCell ref="B4:P4"/>
    <mergeCell ref="A5:N5"/>
    <mergeCell ref="O5:S5"/>
  </mergeCells>
  <phoneticPr fontId="2" type="noConversion"/>
  <dataValidations count="1">
    <dataValidation allowBlank="1" showInputMessage="1" showErrorMessage="1" promptTitle="Enter Justification" sqref="E7" xr:uid="{00000000-0002-0000-0200-000000000000}"/>
  </dataValidations>
  <pageMargins left="1" right="0.5" top="1" bottom="1" header="0.5" footer="0.5"/>
  <pageSetup orientation="portrait" horizontalDpi="4294967292" verticalDpi="4294967292"/>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Annual Resource Allocation List</vt:lpstr>
      <vt:lpstr>Other</vt:lpstr>
      <vt:lpstr>Emergency Requests</vt:lpstr>
      <vt:lpstr>Big Ticket Item List</vt:lpstr>
      <vt:lpstr>'Emergency Requests'!Print_Area</vt:lpstr>
    </vt:vector>
  </TitlesOfParts>
  <Company>FHDA Community College District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Coleen Lee-Wheat</dc:creator>
  <cp:lastModifiedBy>Microsoft Office User</cp:lastModifiedBy>
  <cp:lastPrinted>2019-11-14T21:13:43Z</cp:lastPrinted>
  <dcterms:created xsi:type="dcterms:W3CDTF">2016-03-02T05:06:15Z</dcterms:created>
  <dcterms:modified xsi:type="dcterms:W3CDTF">2022-01-31T18:46:17Z</dcterms:modified>
</cp:coreProperties>
</file>