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aff\Desktop\Dropbox\Dean Stuff\"/>
    </mc:Choice>
  </mc:AlternateContent>
  <bookViews>
    <workbookView xWindow="0" yWindow="0" windowWidth="20400" windowHeight="7620"/>
  </bookViews>
  <sheets>
    <sheet name="Annual Resource Allocation List" sheetId="5" r:id="rId1"/>
    <sheet name="Facility Requests" sheetId="8" r:id="rId2"/>
    <sheet name="Emergency Requests" sheetId="4" r:id="rId3"/>
    <sheet name="Big Ticket Item List" sheetId="2" r:id="rId4"/>
  </sheets>
  <definedNames>
    <definedName name="_xlnm.Print_Area" localSheetId="2">'Emergency Requests'!$B$2:$R$8</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3" i="5" l="1"/>
  <c r="N24" i="5"/>
  <c r="N14" i="5"/>
  <c r="N15" i="5"/>
  <c r="N16" i="5"/>
  <c r="N17" i="5"/>
  <c r="N18" i="5"/>
  <c r="N19" i="5"/>
  <c r="N20" i="5"/>
  <c r="N21" i="5"/>
  <c r="N7" i="5"/>
  <c r="N8" i="5"/>
  <c r="N9" i="5"/>
  <c r="N10" i="5"/>
  <c r="N11" i="5"/>
  <c r="N12" i="8"/>
  <c r="N12" i="2"/>
  <c r="K8" i="4"/>
  <c r="N8" i="4"/>
  <c r="K7" i="4"/>
  <c r="N7" i="4"/>
  <c r="K6" i="4"/>
  <c r="N6" i="4"/>
  <c r="S9" i="4"/>
  <c r="R9" i="4"/>
  <c r="Q9" i="4"/>
  <c r="P9" i="4"/>
  <c r="O9" i="4"/>
  <c r="N9" i="4"/>
</calcChain>
</file>

<file path=xl/sharedStrings.xml><?xml version="1.0" encoding="utf-8"?>
<sst xmlns="http://schemas.openxmlformats.org/spreadsheetml/2006/main" count="214" uniqueCount="80">
  <si>
    <t>De Anza College: Instructional Planning and Budget Team</t>
  </si>
  <si>
    <t>RESOURCE REQUEST LIST 2022-23   Department/Division: Library Services/Academic &amp; Learning Services   Name of Point of Contact:  Tom Dolen</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</si>
  <si>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</si>
  <si>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</si>
  <si>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</si>
  <si>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</si>
  <si>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</si>
  <si>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</si>
  <si>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</si>
  <si>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</si>
  <si>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</si>
  <si>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</si>
  <si>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</si>
  <si>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</si>
  <si>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</si>
  <si>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</si>
  <si>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</si>
  <si>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</si>
  <si>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</si>
  <si>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</si>
  <si>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</si>
  <si>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</si>
  <si>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</si>
  <si>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</si>
  <si>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Critical</t>
  </si>
  <si>
    <t>Equipment</t>
  </si>
  <si>
    <t>No</t>
  </si>
  <si>
    <t>Rp</t>
  </si>
  <si>
    <t>5 yrs</t>
  </si>
  <si>
    <t>Other</t>
  </si>
  <si>
    <t>N</t>
  </si>
  <si>
    <t>Needed</t>
  </si>
  <si>
    <t>Total Requests</t>
  </si>
  <si>
    <t xml:space="preserve">  </t>
  </si>
  <si>
    <t>INSTRUCTIONAL EQUIPMENT LIST</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</si>
  <si>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</si>
  <si>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</si>
  <si>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Priority Critical, Needed, Desirable</t>
  </si>
  <si>
    <t>Category:
Facility only</t>
  </si>
  <si>
    <t xml:space="preserve">Currently going for bid under current allocation of  2018-19 </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</si>
  <si>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</si>
  <si>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</si>
  <si>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</si>
  <si>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</si>
  <si>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</si>
  <si>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</si>
  <si>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How Many?</t>
  </si>
  <si>
    <t>TOTALS</t>
  </si>
  <si>
    <t>Astronomy</t>
  </si>
  <si>
    <t>iMac computers for the lab</t>
  </si>
  <si>
    <t>These 30  computers are used by students for lab work. Current computers are from 2014.</t>
  </si>
  <si>
    <t>Engineering</t>
  </si>
  <si>
    <t>Our current lab material for Engr 37 are substandard for the level of the students and labs perfomed</t>
  </si>
  <si>
    <t>Multimeter Fluke</t>
  </si>
  <si>
    <t>Rigol 50mhz 2ch (with usb storage option &amp;amp)</t>
  </si>
  <si>
    <t>Rigol DG822 25MHZ function/arbitrary waveform generator 2 channel</t>
  </si>
  <si>
    <t>Power supplies (3 independent power supplies into 1 to generate both positive and negative volt)</t>
  </si>
  <si>
    <t>CHEM</t>
  </si>
  <si>
    <t>Computers for PT faculty area</t>
  </si>
  <si>
    <t>Part-time faculty need access to up-to-date computers capable of running Zoom and other relevant software to serve students effectively.</t>
  </si>
  <si>
    <t>Vernier Go Direct SpectroVis Plus Spectrophotometers</t>
  </si>
  <si>
    <t>The department currently relies on old spectrophotometers that are heavy, require specialized sample containers, and are incompatible with the multipurpose data-collection system we use in our other labs. These replacements will allow more efficient data collection and substnatially improve the student experience in the CHEM 1B lab program.</t>
  </si>
  <si>
    <t>Vernier LabQuest 3 Data Loggers</t>
  </si>
  <si>
    <t>This tool for streamlined data collection in the lab will allow students to use their time more efficiently.</t>
  </si>
  <si>
    <t>Vernier Go Direct Temperature Probe</t>
  </si>
  <si>
    <t>Students require adequate access to sensors to effectively take measurements in lab.</t>
  </si>
  <si>
    <t>Vernier Go Direct Gas Pressure Sensor</t>
  </si>
  <si>
    <t>Desirable</t>
  </si>
  <si>
    <t>GC computer interfaces</t>
  </si>
  <si>
    <t>Our Current Interfaces are cobbled together from cables we borrowed from Physics and an aging proprietary printer. We need these  interfaces in order to connect our GCs to a loacl computer allowing us to collect, analyze, and print data in a more modern and convenient way. This has added import as the current printer seems to be on its last legs and aquiring this new equipment is preferable to simply replacing the old printer with a new version of the same limited technology.</t>
  </si>
  <si>
    <t>ACS Safety Training</t>
  </si>
  <si>
    <t>Adequate instruction on chemical safety is necessary for students to work in the lab.</t>
  </si>
  <si>
    <t>Annual</t>
  </si>
  <si>
    <t>Goggle sanitization cabinets</t>
  </si>
  <si>
    <t>Sanitizing cabinets would allow the department to safely lend out safety goggles to students for use in the lab.</t>
  </si>
  <si>
    <t>Facility</t>
  </si>
  <si>
    <t>Assessment and repair of HVAC system servicing the chemistry lab building (SC2).</t>
  </si>
  <si>
    <t>For years the department has struggled with chronic issues related to proper regulation of pressure and temperature in the lab facilities, which has at times placed us at serious risk of catastrophic incidents. For example, on more than one occasion, temperatures in our stockroom facilities have risen to levels above the boiling points of some of the flammable organic solvents housed there, causing these chemicals to be under such high pressure that their bottles warped as a result. A breach of one of these containers and resulting fire could easily have caused an environmental release of chemicals sufficient to potentially require a temporary shutdown of the campus, not to mention the possibility of death or serious harm to anyone in the building at the time. While the temperature issues have been brought under control for the time being, we continue to deal with periodic fluctuations in air pressure in the labs, ranging at times from extreme overpressure that causes heavy doors to fly out with great force when their handles are turned, to negative pressure imbalances severe enough that at times students and faculty have been unable to open the external doors to the labs (which are the emergency fire exits), leaving them effectively trapped in the building. This is a serious and unacceptable safety hazard, an almost certain fire code violation, and an enormous source of potential liability for the college should anyone become trapped inside during an emergency or if the issue is identified during a safety inspection by a State agency. The issues with the system are well-known to facilities, who are frequently called out to make adjustments and bring the pressure back in line. Unfortunately, while they have typically been able to address individual occurences relatively quickly, there does not seem to be anyone who is able to identify what would be required for a permanent fix to the underlying problem, which beyond the safety implications already mentioned, also impedes the regular delivery of our curriculum, as we are not infrequently forced to cancel labs in progress when the fume hoods fail, leaving us without the necessary ventilation to safely work with hazardous and volatile materials. As faculty members, we are not experts in labooratory HVAC design, but we have collectively worked in enough lab facilities to know that these recurring issues are wildly outside the norm, and require specific intervention to remove the potential for serious harm. We request that the college make a specific determination of the work that would be necessary to provide reliable and consistent pressure and temperature regulation in our lab facilities and chemical stockroom, and to implement the necessary changes without delay. In the event that the investigation requires expertise specific to laboratory design that may not be present within the district, we suggest that it may be necessary to engage a consultant with such expertise to identify the source of the ongoing problems and propose an expedient solution.</t>
  </si>
  <si>
    <t>Y</t>
  </si>
  <si>
    <t xml:space="preserve">Unknown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</si>
</sst>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4" formatCode="_(&quot;$&quot;* #,##0.00_);_(&quot;$&quot;* \(#,##0.00\);_(&quot;$&quot;* &quot;-&quot;??_);_(@_)"/>
    <numFmt numFmtId="164" formatCode="_-&quot;$&quot;* #,##0.00_-;\-&quot;$&quot;* #,##0.00_-;_-&quot;$&quot;* &quot;-&quot;??_-;_-@_-"/>
    <numFmt numFmtId="165" formatCode="&quot;$&quot;#,##0.00"/>
  </numFmts>
  <fonts count="32"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b/>
      <sz val="9"/>
      <color rgb="FF000000"/>
      <name val="Times New Roman"/>
      <family val="1"/>
    </font>
    <font>
      <b/>
      <sz val="12"/>
      <color rgb="FF000000"/>
      <name val="Times New Roman"/>
      <family val="1"/>
    </font>
    <font>
      <sz val="10"/>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C4BD97"/>
        <bgColor rgb="FF000000"/>
      </patternFill>
    </fill>
    <fill>
      <patternFill patternType="solid">
        <fgColor rgb="FFD9D9D9"/>
        <bgColor rgb="FF000000"/>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37">
    <xf numFmtId="0" fontId="0" fillId="0" borderId="0" xfId="0"/>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2" fillId="0" borderId="2" xfId="0" applyFont="1" applyBorder="1" applyAlignment="1">
      <alignment horizontal="center" vertical="center" wrapText="1"/>
    </xf>
    <xf numFmtId="0" fontId="27" fillId="0" borderId="2" xfId="0" applyFont="1" applyBorder="1" applyAlignment="1">
      <alignment vertical="center" wrapText="1"/>
    </xf>
    <xf numFmtId="6" fontId="24" fillId="0" borderId="2"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0" fillId="0" borderId="0" xfId="0" applyAlignment="1">
      <alignment horizontal="center"/>
    </xf>
    <xf numFmtId="0" fontId="19" fillId="0" borderId="0" xfId="0" applyFont="1" applyAlignment="1">
      <alignment horizontal="center"/>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0" fontId="27"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8" borderId="2" xfId="0" applyFont="1" applyFill="1" applyBorder="1" applyAlignment="1">
      <alignment horizontal="center" vertical="center" wrapText="1"/>
    </xf>
    <xf numFmtId="0" fontId="27" fillId="0" borderId="2" xfId="0" applyFont="1" applyBorder="1" applyAlignment="1">
      <alignment horizontal="center" vertical="center"/>
    </xf>
    <xf numFmtId="0" fontId="27" fillId="8" borderId="2" xfId="0" applyFont="1" applyFill="1" applyBorder="1" applyAlignment="1">
      <alignment horizontal="center" vertical="center"/>
    </xf>
    <xf numFmtId="0" fontId="27" fillId="8" borderId="2" xfId="0" applyFont="1" applyFill="1" applyBorder="1" applyAlignment="1">
      <alignment horizontal="center" vertical="center" wrapText="1"/>
    </xf>
    <xf numFmtId="0" fontId="27" fillId="0" borderId="2" xfId="0" applyFont="1" applyBorder="1" applyAlignment="1">
      <alignment vertical="center"/>
    </xf>
    <xf numFmtId="0" fontId="29" fillId="0" borderId="2" xfId="0" applyFont="1" applyBorder="1" applyAlignment="1">
      <alignment vertical="center"/>
    </xf>
    <xf numFmtId="8" fontId="27" fillId="0" borderId="2" xfId="0" applyNumberFormat="1" applyFont="1" applyBorder="1" applyAlignment="1">
      <alignment vertical="center"/>
    </xf>
    <xf numFmtId="8" fontId="30" fillId="9" borderId="11" xfId="0" applyNumberFormat="1" applyFont="1" applyFill="1" applyBorder="1" applyAlignment="1">
      <alignment vertical="center"/>
    </xf>
    <xf numFmtId="0" fontId="30" fillId="9" borderId="21" xfId="0" applyFont="1" applyFill="1" applyBorder="1" applyAlignment="1">
      <alignment horizontal="right" vertical="center" wrapText="1"/>
    </xf>
    <xf numFmtId="0" fontId="30" fillId="9" borderId="22" xfId="0" applyFont="1" applyFill="1" applyBorder="1" applyAlignment="1">
      <alignment horizontal="right" vertical="center" wrapText="1"/>
    </xf>
    <xf numFmtId="0" fontId="30" fillId="9" borderId="23" xfId="0" applyFont="1" applyFill="1" applyBorder="1" applyAlignment="1">
      <alignment horizontal="right" vertical="center" wrapText="1"/>
    </xf>
    <xf numFmtId="0" fontId="27" fillId="8" borderId="2" xfId="0" applyFont="1" applyFill="1" applyBorder="1" applyAlignment="1">
      <alignment vertical="top" wrapText="1"/>
    </xf>
    <xf numFmtId="0" fontId="27" fillId="8" borderId="2" xfId="0" applyFont="1" applyFill="1" applyBorder="1" applyAlignment="1">
      <alignment vertical="top"/>
    </xf>
    <xf numFmtId="0" fontId="31" fillId="10" borderId="2" xfId="0" applyFont="1" applyFill="1" applyBorder="1"/>
    <xf numFmtId="0" fontId="27" fillId="10" borderId="2" xfId="0" applyFont="1" applyFill="1" applyBorder="1" applyAlignment="1">
      <alignment vertical="center"/>
    </xf>
    <xf numFmtId="0" fontId="27" fillId="10" borderId="2" xfId="0" applyFont="1" applyFill="1" applyBorder="1" applyAlignment="1">
      <alignment horizontal="center" vertical="center"/>
    </xf>
    <xf numFmtId="0" fontId="27" fillId="0" borderId="0" xfId="0" applyFont="1" applyAlignment="1">
      <alignment vertical="center"/>
    </xf>
    <xf numFmtId="8" fontId="24" fillId="0" borderId="2" xfId="0" applyNumberFormat="1" applyFont="1" applyBorder="1" applyAlignment="1">
      <alignment horizontal="center" vertical="center" wrapText="1"/>
    </xf>
    <xf numFmtId="0" fontId="27" fillId="0" borderId="2" xfId="0" applyFont="1" applyFill="1" applyBorder="1" applyAlignment="1">
      <alignment vertical="center"/>
    </xf>
    <xf numFmtId="165" fontId="27" fillId="0" borderId="2" xfId="0" applyNumberFormat="1" applyFont="1" applyBorder="1" applyAlignment="1">
      <alignment vertical="center"/>
    </xf>
  </cellXfs>
  <cellStyles count="4">
    <cellStyle name="Currency" xfId="1" builtinId="4"/>
    <cellStyle name="Currency 2" xfId="2"/>
    <cellStyle name="Normal" xfId="0" builtinId="0"/>
    <cellStyle name="Normal 4"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topLeftCell="A4" zoomScaleNormal="100" workbookViewId="0">
      <selection activeCell="I19" sqref="I19"/>
    </sheetView>
  </sheetViews>
  <sheetFormatPr defaultColWidth="8.875" defaultRowHeight="15.75" x14ac:dyDescent="0.25"/>
  <cols>
    <col min="1" max="3" width="8.875" style="68"/>
    <col min="4" max="5" width="29.125" style="68" customWidth="1"/>
    <col min="6" max="8" width="8.875" style="70"/>
    <col min="9" max="9" width="10.125" style="68" customWidth="1"/>
    <col min="10" max="10" width="8.875" style="68"/>
    <col min="11" max="11" width="10.875" style="68" customWidth="1"/>
    <col min="12" max="12" width="10.625" style="68" customWidth="1"/>
    <col min="13" max="13" width="8.875" style="68"/>
    <col min="14" max="14" width="14.625" style="68" customWidth="1"/>
    <col min="15" max="19" width="8.875" style="68"/>
    <col min="20" max="20" width="31.375" style="69" customWidth="1"/>
    <col min="21" max="16384" width="8.875" style="68"/>
  </cols>
  <sheetData>
    <row r="1" spans="1:20" x14ac:dyDescent="0.25">
      <c r="A1" s="39"/>
      <c r="B1" s="87" t="s">
        <v>0</v>
      </c>
      <c r="C1" s="87"/>
      <c r="D1" s="87"/>
      <c r="E1" s="87"/>
      <c r="F1" s="87"/>
      <c r="G1" s="87"/>
      <c r="H1" s="87"/>
      <c r="I1" s="87"/>
      <c r="J1" s="87"/>
      <c r="K1" s="87"/>
      <c r="L1" s="87"/>
      <c r="M1" s="87"/>
      <c r="N1" s="87"/>
      <c r="O1" s="40"/>
      <c r="P1" s="40"/>
      <c r="Q1" s="40"/>
      <c r="R1" s="40"/>
      <c r="S1" s="39"/>
      <c r="T1" s="22"/>
    </row>
    <row r="2" spans="1:20" x14ac:dyDescent="0.25">
      <c r="A2" s="39"/>
      <c r="B2" s="88" t="s">
        <v>1</v>
      </c>
      <c r="C2" s="89"/>
      <c r="D2" s="90"/>
      <c r="E2" s="90"/>
      <c r="F2" s="90"/>
      <c r="G2" s="90"/>
      <c r="H2" s="90"/>
      <c r="I2" s="90"/>
      <c r="J2" s="90"/>
      <c r="K2" s="90"/>
      <c r="L2" s="90"/>
      <c r="M2" s="90"/>
      <c r="N2" s="90"/>
      <c r="O2" s="90"/>
      <c r="P2" s="90"/>
      <c r="Q2" s="90"/>
      <c r="R2" s="91"/>
      <c r="S2" s="39"/>
      <c r="T2" s="22"/>
    </row>
    <row r="3" spans="1:20" ht="94.5" customHeight="1" x14ac:dyDescent="0.25">
      <c r="A3" s="39"/>
      <c r="B3" s="92" t="s">
        <v>2</v>
      </c>
      <c r="C3" s="93"/>
      <c r="D3" s="94"/>
      <c r="E3" s="94"/>
      <c r="F3" s="94"/>
      <c r="G3" s="94"/>
      <c r="H3" s="94"/>
      <c r="I3" s="94"/>
      <c r="J3" s="94"/>
      <c r="K3" s="94"/>
      <c r="L3" s="94"/>
      <c r="M3" s="94"/>
      <c r="N3" s="94"/>
      <c r="O3" s="94"/>
      <c r="P3" s="94"/>
      <c r="Q3" s="94"/>
      <c r="R3" s="94"/>
      <c r="S3" s="39"/>
      <c r="T3" s="22"/>
    </row>
    <row r="4" spans="1:20" ht="22.5" x14ac:dyDescent="0.25">
      <c r="A4" s="95"/>
      <c r="B4" s="95"/>
      <c r="C4" s="95"/>
      <c r="D4" s="95"/>
      <c r="E4" s="95"/>
      <c r="F4" s="95"/>
      <c r="G4" s="95"/>
      <c r="H4" s="95"/>
      <c r="I4" s="95"/>
      <c r="J4" s="95"/>
      <c r="K4" s="95"/>
      <c r="L4" s="95"/>
      <c r="M4" s="95"/>
      <c r="N4" s="95"/>
      <c r="O4" s="96" t="s">
        <v>3</v>
      </c>
      <c r="P4" s="96"/>
      <c r="Q4" s="96"/>
      <c r="R4" s="96"/>
      <c r="S4" s="97"/>
      <c r="T4" s="85" t="s">
        <v>4</v>
      </c>
    </row>
    <row r="5" spans="1:20" ht="132" x14ac:dyDescent="0.25">
      <c r="A5" s="63" t="s">
        <v>5</v>
      </c>
      <c r="B5" s="64" t="s">
        <v>6</v>
      </c>
      <c r="C5" s="64" t="s">
        <v>7</v>
      </c>
      <c r="D5" s="65" t="s">
        <v>8</v>
      </c>
      <c r="E5" s="65" t="s">
        <v>9</v>
      </c>
      <c r="F5" s="63" t="s">
        <v>10</v>
      </c>
      <c r="G5" s="63" t="s">
        <v>11</v>
      </c>
      <c r="H5" s="63" t="s">
        <v>12</v>
      </c>
      <c r="I5" s="63" t="s">
        <v>13</v>
      </c>
      <c r="J5" s="63" t="s">
        <v>14</v>
      </c>
      <c r="K5" s="66" t="s">
        <v>15</v>
      </c>
      <c r="L5" s="63" t="s">
        <v>16</v>
      </c>
      <c r="M5" s="63" t="s">
        <v>17</v>
      </c>
      <c r="N5" s="63" t="s">
        <v>18</v>
      </c>
      <c r="O5" s="57" t="s">
        <v>19</v>
      </c>
      <c r="P5" s="57" t="s">
        <v>20</v>
      </c>
      <c r="Q5" s="57" t="s">
        <v>21</v>
      </c>
      <c r="R5" s="57" t="s">
        <v>22</v>
      </c>
      <c r="S5" s="75" t="s">
        <v>23</v>
      </c>
      <c r="T5" s="86"/>
    </row>
    <row r="7" spans="1:20" s="38" customFormat="1" ht="31.7" customHeight="1" x14ac:dyDescent="0.25">
      <c r="A7" s="38" t="s">
        <v>51</v>
      </c>
      <c r="B7" s="38" t="s">
        <v>24</v>
      </c>
      <c r="C7" s="38" t="s">
        <v>25</v>
      </c>
      <c r="D7" s="42" t="s">
        <v>53</v>
      </c>
      <c r="E7" s="38" t="s">
        <v>52</v>
      </c>
      <c r="F7" s="38" t="s">
        <v>26</v>
      </c>
      <c r="G7" s="38" t="s">
        <v>30</v>
      </c>
      <c r="H7" s="38" t="s">
        <v>28</v>
      </c>
      <c r="I7" s="79">
        <v>130</v>
      </c>
      <c r="J7" s="38">
        <v>10</v>
      </c>
      <c r="K7" s="79">
        <v>1300</v>
      </c>
      <c r="L7" s="79">
        <v>117</v>
      </c>
      <c r="N7" s="48">
        <f>K7+L7</f>
        <v>1417</v>
      </c>
    </row>
    <row r="8" spans="1:20" s="38" customFormat="1" ht="31.7" customHeight="1" x14ac:dyDescent="0.25">
      <c r="A8" s="81" t="s">
        <v>51</v>
      </c>
      <c r="B8" s="38" t="s">
        <v>24</v>
      </c>
      <c r="C8" s="81" t="s">
        <v>25</v>
      </c>
      <c r="D8" s="42" t="s">
        <v>54</v>
      </c>
      <c r="E8" s="81" t="s">
        <v>52</v>
      </c>
      <c r="F8" s="38" t="s">
        <v>26</v>
      </c>
      <c r="G8" s="81" t="s">
        <v>30</v>
      </c>
      <c r="H8" s="81" t="s">
        <v>28</v>
      </c>
      <c r="I8" s="79">
        <v>386</v>
      </c>
      <c r="J8" s="38">
        <v>10</v>
      </c>
      <c r="K8" s="79">
        <v>3860</v>
      </c>
      <c r="L8" s="134">
        <v>347.4</v>
      </c>
      <c r="N8" s="48">
        <f t="shared" ref="N8:N10" si="0">K8+L8</f>
        <v>4207.3999999999996</v>
      </c>
    </row>
    <row r="9" spans="1:20" s="38" customFormat="1" ht="31.7" customHeight="1" x14ac:dyDescent="0.25">
      <c r="A9" s="81" t="s">
        <v>51</v>
      </c>
      <c r="B9" s="38" t="s">
        <v>24</v>
      </c>
      <c r="C9" s="81" t="s">
        <v>25</v>
      </c>
      <c r="D9" s="42" t="s">
        <v>55</v>
      </c>
      <c r="E9" s="81" t="s">
        <v>52</v>
      </c>
      <c r="F9" s="38" t="s">
        <v>26</v>
      </c>
      <c r="G9" s="81" t="s">
        <v>30</v>
      </c>
      <c r="H9" s="81" t="s">
        <v>28</v>
      </c>
      <c r="I9" s="79">
        <v>389</v>
      </c>
      <c r="J9" s="38">
        <v>10</v>
      </c>
      <c r="K9" s="79">
        <v>3890</v>
      </c>
      <c r="L9" s="38">
        <v>350.1</v>
      </c>
      <c r="N9" s="48">
        <f t="shared" si="0"/>
        <v>4240.1000000000004</v>
      </c>
    </row>
    <row r="10" spans="1:20" s="26" customFormat="1" ht="31.7" customHeight="1" thickBot="1" x14ac:dyDescent="0.3">
      <c r="A10" s="81" t="s">
        <v>51</v>
      </c>
      <c r="B10" s="81" t="s">
        <v>24</v>
      </c>
      <c r="C10" s="81" t="s">
        <v>25</v>
      </c>
      <c r="D10" s="42" t="s">
        <v>56</v>
      </c>
      <c r="E10" s="81" t="s">
        <v>52</v>
      </c>
      <c r="F10" s="38" t="s">
        <v>26</v>
      </c>
      <c r="G10" s="38" t="s">
        <v>30</v>
      </c>
      <c r="H10" s="38" t="s">
        <v>28</v>
      </c>
      <c r="I10" s="79">
        <v>289</v>
      </c>
      <c r="J10" s="38">
        <v>10</v>
      </c>
      <c r="K10" s="79">
        <v>2890</v>
      </c>
      <c r="L10" s="79">
        <v>260.10000000000002</v>
      </c>
      <c r="M10" s="79"/>
      <c r="N10" s="48">
        <f t="shared" si="0"/>
        <v>3150.1</v>
      </c>
      <c r="O10" s="38"/>
      <c r="P10" s="38"/>
      <c r="Q10" s="38"/>
      <c r="R10" s="38"/>
      <c r="S10" s="80"/>
      <c r="T10" s="38"/>
    </row>
    <row r="11" spans="1:20" ht="16.5" thickBot="1" x14ac:dyDescent="0.3">
      <c r="A11" s="125" t="s">
        <v>32</v>
      </c>
      <c r="B11" s="126"/>
      <c r="C11" s="126"/>
      <c r="D11" s="126"/>
      <c r="E11" s="126"/>
      <c r="F11" s="126"/>
      <c r="G11" s="126"/>
      <c r="H11" s="126"/>
      <c r="I11" s="126"/>
      <c r="J11" s="126"/>
      <c r="K11" s="126"/>
      <c r="L11" s="126"/>
      <c r="M11" s="127"/>
      <c r="N11" s="124">
        <f>SUM(N7:N10)</f>
        <v>13014.6</v>
      </c>
    </row>
    <row r="13" spans="1:20" ht="31.7" customHeight="1" x14ac:dyDescent="0.25">
      <c r="A13" s="115" t="s">
        <v>57</v>
      </c>
      <c r="B13" s="116" t="s">
        <v>24</v>
      </c>
      <c r="C13" s="117" t="s">
        <v>25</v>
      </c>
      <c r="D13" s="78" t="s">
        <v>58</v>
      </c>
      <c r="E13" s="56" t="s">
        <v>59</v>
      </c>
      <c r="F13" s="118" t="s">
        <v>30</v>
      </c>
      <c r="G13" s="119" t="s">
        <v>27</v>
      </c>
      <c r="H13" s="120">
        <v>5</v>
      </c>
      <c r="I13" s="135">
        <v>1299</v>
      </c>
      <c r="J13" s="118">
        <v>10</v>
      </c>
      <c r="K13" s="136">
        <v>12990</v>
      </c>
      <c r="L13" s="136">
        <v>1169.0999999999999</v>
      </c>
      <c r="M13" s="121"/>
      <c r="N13" s="48">
        <f t="shared" ref="N13:N20" si="1">K13+L13</f>
        <v>14159.1</v>
      </c>
      <c r="O13" s="41"/>
      <c r="P13" s="41"/>
      <c r="Q13" s="41"/>
      <c r="R13" s="41"/>
      <c r="S13" s="72"/>
      <c r="T13" s="42"/>
    </row>
    <row r="14" spans="1:20" ht="31.7" customHeight="1" x14ac:dyDescent="0.25">
      <c r="A14" s="115" t="s">
        <v>57</v>
      </c>
      <c r="B14" s="116" t="s">
        <v>31</v>
      </c>
      <c r="C14" s="117" t="s">
        <v>25</v>
      </c>
      <c r="D14" s="78" t="s">
        <v>60</v>
      </c>
      <c r="E14" s="56" t="s">
        <v>61</v>
      </c>
      <c r="F14" s="118" t="s">
        <v>30</v>
      </c>
      <c r="G14" s="119" t="s">
        <v>30</v>
      </c>
      <c r="H14" s="120">
        <v>10</v>
      </c>
      <c r="I14" s="123">
        <v>429</v>
      </c>
      <c r="J14" s="118">
        <v>35</v>
      </c>
      <c r="K14" s="123">
        <v>15015</v>
      </c>
      <c r="L14" s="123">
        <v>1351.35</v>
      </c>
      <c r="M14" s="121"/>
      <c r="N14" s="48">
        <f t="shared" si="1"/>
        <v>16366.35</v>
      </c>
      <c r="O14" s="41"/>
      <c r="P14" s="41"/>
      <c r="Q14" s="41"/>
      <c r="R14" s="41"/>
      <c r="S14" s="71"/>
      <c r="T14" s="42"/>
    </row>
    <row r="15" spans="1:20" ht="31.7" customHeight="1" x14ac:dyDescent="0.25">
      <c r="A15" s="115" t="s">
        <v>57</v>
      </c>
      <c r="B15" s="116" t="s">
        <v>31</v>
      </c>
      <c r="C15" s="117" t="s">
        <v>25</v>
      </c>
      <c r="D15" s="78" t="s">
        <v>62</v>
      </c>
      <c r="E15" s="56" t="s">
        <v>63</v>
      </c>
      <c r="F15" s="118" t="s">
        <v>30</v>
      </c>
      <c r="G15" s="119" t="s">
        <v>30</v>
      </c>
      <c r="H15" s="120">
        <v>10</v>
      </c>
      <c r="I15" s="123">
        <v>389</v>
      </c>
      <c r="J15" s="118">
        <v>60</v>
      </c>
      <c r="K15" s="123">
        <v>23340</v>
      </c>
      <c r="L15" s="123">
        <v>2100.6</v>
      </c>
      <c r="M15" s="121"/>
      <c r="N15" s="48">
        <f t="shared" si="1"/>
        <v>25440.6</v>
      </c>
      <c r="O15" s="41"/>
      <c r="P15" s="41"/>
      <c r="Q15" s="41"/>
      <c r="R15" s="41"/>
      <c r="S15" s="71"/>
      <c r="T15" s="42"/>
    </row>
    <row r="16" spans="1:20" ht="31.7" customHeight="1" x14ac:dyDescent="0.25">
      <c r="A16" s="115" t="s">
        <v>57</v>
      </c>
      <c r="B16" s="116" t="s">
        <v>31</v>
      </c>
      <c r="C16" s="117" t="s">
        <v>25</v>
      </c>
      <c r="D16" s="78" t="s">
        <v>64</v>
      </c>
      <c r="E16" s="56" t="s">
        <v>65</v>
      </c>
      <c r="F16" s="118" t="s">
        <v>30</v>
      </c>
      <c r="G16" s="119" t="s">
        <v>27</v>
      </c>
      <c r="H16" s="120">
        <v>10</v>
      </c>
      <c r="I16" s="123">
        <v>75</v>
      </c>
      <c r="J16" s="118">
        <v>60</v>
      </c>
      <c r="K16" s="123">
        <v>4500</v>
      </c>
      <c r="L16" s="123">
        <v>405</v>
      </c>
      <c r="M16" s="121"/>
      <c r="N16" s="48">
        <f t="shared" si="1"/>
        <v>4905</v>
      </c>
      <c r="O16" s="41"/>
      <c r="P16" s="41"/>
      <c r="Q16" s="41"/>
      <c r="R16" s="41"/>
      <c r="S16" s="71"/>
      <c r="T16" s="42"/>
    </row>
    <row r="17" spans="1:20" ht="31.7" customHeight="1" x14ac:dyDescent="0.25">
      <c r="A17" s="115" t="s">
        <v>57</v>
      </c>
      <c r="B17" s="116" t="s">
        <v>31</v>
      </c>
      <c r="C17" s="117" t="s">
        <v>25</v>
      </c>
      <c r="D17" s="78" t="s">
        <v>66</v>
      </c>
      <c r="E17" s="56" t="s">
        <v>65</v>
      </c>
      <c r="F17" s="118" t="s">
        <v>30</v>
      </c>
      <c r="G17" s="119" t="s">
        <v>27</v>
      </c>
      <c r="H17" s="120">
        <v>10</v>
      </c>
      <c r="I17" s="123">
        <v>95</v>
      </c>
      <c r="J17" s="118">
        <v>20</v>
      </c>
      <c r="K17" s="123">
        <v>1900</v>
      </c>
      <c r="L17" s="123">
        <v>171</v>
      </c>
      <c r="M17" s="121"/>
      <c r="N17" s="48">
        <f t="shared" si="1"/>
        <v>2071</v>
      </c>
      <c r="O17" s="41"/>
      <c r="P17" s="41"/>
      <c r="Q17" s="41"/>
      <c r="R17" s="41"/>
      <c r="S17" s="71"/>
      <c r="T17" s="42"/>
    </row>
    <row r="18" spans="1:20" ht="31.7" customHeight="1" x14ac:dyDescent="0.25">
      <c r="A18" s="115" t="s">
        <v>57</v>
      </c>
      <c r="B18" s="116" t="s">
        <v>67</v>
      </c>
      <c r="C18" s="117" t="s">
        <v>25</v>
      </c>
      <c r="D18" s="78" t="s">
        <v>68</v>
      </c>
      <c r="E18" s="56" t="s">
        <v>69</v>
      </c>
      <c r="F18" s="118" t="s">
        <v>30</v>
      </c>
      <c r="G18" s="119" t="s">
        <v>30</v>
      </c>
      <c r="H18" s="120">
        <v>20</v>
      </c>
      <c r="I18" s="123">
        <v>2000</v>
      </c>
      <c r="J18" s="118">
        <v>2</v>
      </c>
      <c r="K18" s="123">
        <v>4000</v>
      </c>
      <c r="L18" s="123">
        <v>360</v>
      </c>
      <c r="M18" s="121"/>
      <c r="N18" s="48">
        <f t="shared" si="1"/>
        <v>4360</v>
      </c>
      <c r="O18" s="41"/>
      <c r="P18" s="41"/>
      <c r="Q18" s="41"/>
      <c r="R18" s="41"/>
      <c r="S18" s="71"/>
      <c r="T18" s="42"/>
    </row>
    <row r="19" spans="1:20" ht="31.7" customHeight="1" x14ac:dyDescent="0.25">
      <c r="A19" s="115" t="s">
        <v>57</v>
      </c>
      <c r="B19" s="116" t="s">
        <v>67</v>
      </c>
      <c r="C19" s="117" t="s">
        <v>29</v>
      </c>
      <c r="D19" s="78" t="s">
        <v>70</v>
      </c>
      <c r="E19" s="56" t="s">
        <v>71</v>
      </c>
      <c r="F19" s="118" t="s">
        <v>30</v>
      </c>
      <c r="G19" s="119" t="s">
        <v>30</v>
      </c>
      <c r="H19" s="120" t="s">
        <v>72</v>
      </c>
      <c r="I19" s="123">
        <v>54400</v>
      </c>
      <c r="J19" s="118">
        <v>1</v>
      </c>
      <c r="K19" s="123">
        <v>54400</v>
      </c>
      <c r="L19" s="123">
        <v>4896</v>
      </c>
      <c r="M19" s="121"/>
      <c r="N19" s="48">
        <f t="shared" si="1"/>
        <v>59296</v>
      </c>
      <c r="O19" s="59"/>
      <c r="P19" s="60"/>
      <c r="Q19" s="60"/>
      <c r="R19" s="60"/>
      <c r="S19" s="73"/>
      <c r="T19" s="74"/>
    </row>
    <row r="20" spans="1:20" ht="31.7" customHeight="1" thickBot="1" x14ac:dyDescent="0.3">
      <c r="A20" s="115" t="s">
        <v>57</v>
      </c>
      <c r="B20" s="116" t="s">
        <v>67</v>
      </c>
      <c r="C20" s="117" t="s">
        <v>25</v>
      </c>
      <c r="D20" s="78" t="s">
        <v>73</v>
      </c>
      <c r="E20" s="56" t="s">
        <v>74</v>
      </c>
      <c r="F20" s="118" t="s">
        <v>30</v>
      </c>
      <c r="G20" s="119" t="s">
        <v>30</v>
      </c>
      <c r="H20" s="120">
        <v>20</v>
      </c>
      <c r="I20" s="123">
        <v>1000</v>
      </c>
      <c r="J20" s="118">
        <v>4</v>
      </c>
      <c r="K20" s="123">
        <v>4000</v>
      </c>
      <c r="L20" s="123">
        <v>360</v>
      </c>
      <c r="M20" s="121"/>
      <c r="N20" s="48">
        <f t="shared" si="1"/>
        <v>4360</v>
      </c>
      <c r="O20" s="47" t="s">
        <v>33</v>
      </c>
      <c r="P20" s="40"/>
      <c r="Q20" s="40"/>
      <c r="R20" s="40"/>
      <c r="S20" s="39"/>
      <c r="T20" s="22"/>
    </row>
    <row r="21" spans="1:20" ht="16.5" thickBot="1" x14ac:dyDescent="0.3">
      <c r="A21" s="125" t="s">
        <v>32</v>
      </c>
      <c r="B21" s="126"/>
      <c r="C21" s="126"/>
      <c r="D21" s="126"/>
      <c r="E21" s="126"/>
      <c r="F21" s="126"/>
      <c r="G21" s="126"/>
      <c r="H21" s="126"/>
      <c r="I21" s="126"/>
      <c r="J21" s="126"/>
      <c r="K21" s="126"/>
      <c r="L21" s="126"/>
      <c r="M21" s="127"/>
      <c r="N21" s="124">
        <f>SUM(N13:N20)</f>
        <v>130958.05</v>
      </c>
    </row>
    <row r="23" spans="1:20" s="38" customFormat="1" ht="31.7" customHeight="1" thickBot="1" x14ac:dyDescent="0.3">
      <c r="A23" s="38" t="s">
        <v>48</v>
      </c>
      <c r="B23" s="38" t="s">
        <v>24</v>
      </c>
      <c r="C23" s="38" t="s">
        <v>25</v>
      </c>
      <c r="D23" s="42" t="s">
        <v>49</v>
      </c>
      <c r="E23" s="38" t="s">
        <v>50</v>
      </c>
      <c r="F23" s="38" t="s">
        <v>26</v>
      </c>
      <c r="G23" s="38" t="s">
        <v>27</v>
      </c>
      <c r="H23" s="38" t="s">
        <v>28</v>
      </c>
      <c r="I23" s="79">
        <v>1299</v>
      </c>
      <c r="J23" s="38">
        <v>30</v>
      </c>
      <c r="K23" s="79">
        <v>38970</v>
      </c>
      <c r="L23" s="79">
        <v>3507.3</v>
      </c>
      <c r="N23" s="79">
        <v>42477.3</v>
      </c>
    </row>
    <row r="24" spans="1:20" ht="16.5" thickBot="1" x14ac:dyDescent="0.3">
      <c r="A24" s="125" t="s">
        <v>32</v>
      </c>
      <c r="B24" s="126"/>
      <c r="C24" s="126"/>
      <c r="D24" s="126"/>
      <c r="E24" s="126"/>
      <c r="F24" s="126"/>
      <c r="G24" s="126"/>
      <c r="H24" s="126"/>
      <c r="I24" s="126"/>
      <c r="J24" s="126"/>
      <c r="K24" s="126"/>
      <c r="L24" s="126"/>
      <c r="M24" s="127"/>
      <c r="N24" s="124">
        <f>N23</f>
        <v>42477.3</v>
      </c>
    </row>
  </sheetData>
  <mergeCells count="9">
    <mergeCell ref="A21:M21"/>
    <mergeCell ref="A11:M11"/>
    <mergeCell ref="A24:M24"/>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E6" sqref="E6"/>
    </sheetView>
  </sheetViews>
  <sheetFormatPr defaultColWidth="11" defaultRowHeight="15.75" x14ac:dyDescent="0.25"/>
  <cols>
    <col min="1" max="1" width="9.125" style="3" customWidth="1"/>
    <col min="2" max="3" width="12.125" customWidth="1"/>
    <col min="4" max="5" width="25.875" customWidth="1"/>
    <col min="6" max="6" width="7.125" customWidth="1"/>
    <col min="7" max="7" width="9.625" customWidth="1"/>
    <col min="8" max="8" width="8.5" customWidth="1"/>
    <col min="9" max="9" width="12" customWidth="1"/>
    <col min="10" max="10" width="5.375" customWidth="1"/>
    <col min="11" max="11" width="12.125" customWidth="1"/>
    <col min="12" max="12" width="11.125" customWidth="1"/>
    <col min="13" max="13" width="9" customWidth="1"/>
    <col min="14" max="14" width="14.875" customWidth="1"/>
    <col min="15" max="15" width="9" customWidth="1"/>
    <col min="16" max="16" width="9.125" customWidth="1"/>
    <col min="17" max="17" width="24.125" customWidth="1"/>
  </cols>
  <sheetData>
    <row r="1" spans="1:20" x14ac:dyDescent="0.25">
      <c r="B1" s="101" t="s">
        <v>0</v>
      </c>
      <c r="C1" s="101"/>
      <c r="D1" s="101"/>
      <c r="E1" s="101"/>
      <c r="F1" s="101"/>
      <c r="G1" s="101"/>
      <c r="H1" s="101"/>
      <c r="I1" s="101"/>
      <c r="J1" s="101"/>
      <c r="K1" s="101"/>
      <c r="L1" s="101"/>
    </row>
    <row r="2" spans="1:20" x14ac:dyDescent="0.25">
      <c r="B2" s="102" t="s">
        <v>34</v>
      </c>
      <c r="C2" s="102"/>
      <c r="D2" s="102"/>
      <c r="E2" s="102"/>
      <c r="F2" s="102"/>
      <c r="G2" s="102"/>
      <c r="H2" s="102"/>
      <c r="I2" s="102"/>
      <c r="J2" s="102"/>
      <c r="K2" s="102"/>
      <c r="L2" s="102"/>
    </row>
    <row r="3" spans="1:20" ht="43.7" customHeight="1" x14ac:dyDescent="0.25">
      <c r="B3" s="103" t="s">
        <v>35</v>
      </c>
      <c r="C3" s="104"/>
      <c r="D3" s="104"/>
      <c r="E3" s="104"/>
      <c r="F3" s="104"/>
      <c r="G3" s="104"/>
      <c r="H3" s="104"/>
      <c r="I3" s="104"/>
      <c r="J3" s="104"/>
      <c r="K3" s="104"/>
      <c r="L3" s="104"/>
      <c r="M3" s="104"/>
      <c r="N3" s="104"/>
      <c r="O3" s="104"/>
      <c r="P3" s="104"/>
    </row>
    <row r="4" spans="1:20" ht="55.7" customHeight="1" x14ac:dyDescent="0.25">
      <c r="B4" s="105" t="s">
        <v>36</v>
      </c>
      <c r="C4" s="106"/>
      <c r="D4" s="106"/>
      <c r="E4" s="106"/>
      <c r="F4" s="106"/>
      <c r="G4" s="106"/>
      <c r="H4" s="106"/>
      <c r="I4" s="106"/>
      <c r="J4" s="106"/>
      <c r="K4" s="106"/>
      <c r="L4" s="106"/>
      <c r="M4" s="106"/>
      <c r="N4" s="106"/>
      <c r="O4" s="106"/>
      <c r="P4" s="106"/>
    </row>
    <row r="5" spans="1:20" s="39" customFormat="1" ht="31.7" customHeight="1" x14ac:dyDescent="0.25">
      <c r="A5" s="95"/>
      <c r="B5" s="95"/>
      <c r="C5" s="95"/>
      <c r="D5" s="95"/>
      <c r="E5" s="95"/>
      <c r="F5" s="95"/>
      <c r="G5" s="95"/>
      <c r="H5" s="95"/>
      <c r="I5" s="95"/>
      <c r="J5" s="95"/>
      <c r="K5" s="95"/>
      <c r="L5" s="95"/>
      <c r="M5" s="95"/>
      <c r="N5" s="95"/>
      <c r="O5" s="107" t="s">
        <v>3</v>
      </c>
      <c r="P5" s="107"/>
      <c r="Q5" s="107"/>
      <c r="R5" s="107"/>
      <c r="S5" s="107"/>
    </row>
    <row r="6" spans="1:20" s="22" customFormat="1" ht="144" x14ac:dyDescent="0.25">
      <c r="A6" s="63" t="s">
        <v>5</v>
      </c>
      <c r="B6" s="64" t="s">
        <v>37</v>
      </c>
      <c r="C6" s="64" t="s">
        <v>38</v>
      </c>
      <c r="D6" s="65" t="s">
        <v>8</v>
      </c>
      <c r="E6" s="65" t="s">
        <v>9</v>
      </c>
      <c r="F6" s="63" t="s">
        <v>10</v>
      </c>
      <c r="G6" s="63" t="s">
        <v>11</v>
      </c>
      <c r="H6" s="63" t="s">
        <v>12</v>
      </c>
      <c r="I6" s="63" t="s">
        <v>13</v>
      </c>
      <c r="J6" s="63" t="s">
        <v>14</v>
      </c>
      <c r="K6" s="66" t="s">
        <v>15</v>
      </c>
      <c r="L6" s="63" t="s">
        <v>16</v>
      </c>
      <c r="M6" s="63" t="s">
        <v>17</v>
      </c>
      <c r="N6" s="63" t="s">
        <v>18</v>
      </c>
      <c r="O6" s="21" t="s">
        <v>19</v>
      </c>
      <c r="P6" s="21" t="s">
        <v>20</v>
      </c>
      <c r="Q6" s="21" t="s">
        <v>21</v>
      </c>
      <c r="R6" s="21" t="s">
        <v>22</v>
      </c>
      <c r="S6" s="21" t="s">
        <v>23</v>
      </c>
      <c r="T6" s="26" t="s">
        <v>4</v>
      </c>
    </row>
    <row r="7" spans="1:20" s="39" customFormat="1" ht="12.75" x14ac:dyDescent="0.2">
      <c r="A7" s="38"/>
      <c r="B7" s="54"/>
      <c r="C7" s="54"/>
      <c r="D7" s="43"/>
      <c r="E7" s="43"/>
      <c r="F7" s="44"/>
      <c r="G7" s="44"/>
      <c r="H7" s="44"/>
      <c r="I7" s="48"/>
      <c r="J7" s="38"/>
      <c r="K7" s="49"/>
      <c r="L7" s="49"/>
      <c r="M7" s="49"/>
      <c r="N7" s="50"/>
      <c r="O7" s="51"/>
      <c r="P7" s="52"/>
      <c r="Q7" s="41"/>
      <c r="R7" s="41"/>
      <c r="S7" s="53"/>
    </row>
    <row r="8" spans="1:20" s="39" customFormat="1" ht="12.75" x14ac:dyDescent="0.2">
      <c r="A8" s="38"/>
      <c r="B8" s="54"/>
      <c r="C8" s="54"/>
      <c r="D8" s="43"/>
      <c r="E8" s="43"/>
      <c r="F8" s="44"/>
      <c r="G8" s="44"/>
      <c r="H8" s="44"/>
      <c r="I8" s="48"/>
      <c r="J8" s="38"/>
      <c r="K8" s="49"/>
      <c r="L8" s="49"/>
      <c r="M8" s="49"/>
      <c r="N8" s="50"/>
      <c r="O8" s="51"/>
      <c r="P8" s="52"/>
      <c r="Q8" s="41"/>
      <c r="R8" s="41"/>
      <c r="S8" s="53"/>
    </row>
    <row r="9" spans="1:20" s="39" customFormat="1" ht="12.75" x14ac:dyDescent="0.2">
      <c r="A9" s="38"/>
      <c r="B9" s="55"/>
      <c r="C9" s="55"/>
      <c r="D9" s="43"/>
      <c r="E9" s="43"/>
      <c r="F9" s="44"/>
      <c r="G9" s="44"/>
      <c r="H9" s="43"/>
      <c r="I9" s="46"/>
      <c r="J9" s="45"/>
      <c r="K9" s="49"/>
      <c r="L9" s="49"/>
      <c r="M9" s="49"/>
      <c r="N9" s="50"/>
      <c r="O9" s="51"/>
      <c r="P9" s="52"/>
      <c r="Q9" s="41"/>
      <c r="R9" s="41"/>
      <c r="S9" s="53"/>
    </row>
    <row r="10" spans="1:20" s="22" customFormat="1" ht="20.25" customHeight="1" x14ac:dyDescent="0.2">
      <c r="A10" s="38"/>
      <c r="B10" s="55"/>
      <c r="C10" s="55"/>
      <c r="D10" s="43"/>
      <c r="E10" s="43"/>
      <c r="F10" s="44"/>
      <c r="G10" s="44"/>
      <c r="H10" s="43"/>
      <c r="I10" s="46"/>
      <c r="J10" s="45"/>
      <c r="K10" s="49"/>
      <c r="L10" s="49"/>
      <c r="M10" s="49"/>
      <c r="N10" s="50"/>
      <c r="O10" s="21"/>
      <c r="P10" s="21"/>
      <c r="Q10" s="21"/>
      <c r="R10" s="21"/>
      <c r="S10" s="53"/>
    </row>
    <row r="11" spans="1:20" s="39" customFormat="1" ht="13.5" thickBot="1" x14ac:dyDescent="0.25">
      <c r="A11" s="38"/>
      <c r="B11" s="55"/>
      <c r="C11" s="55"/>
      <c r="D11" s="43"/>
      <c r="E11" s="43"/>
      <c r="F11" s="44"/>
      <c r="G11" s="44"/>
      <c r="H11" s="43"/>
      <c r="I11" s="46"/>
      <c r="J11" s="45"/>
      <c r="K11" s="49"/>
      <c r="L11" s="49"/>
      <c r="M11" s="49"/>
      <c r="N11" s="50"/>
      <c r="O11" s="98" t="s">
        <v>39</v>
      </c>
      <c r="P11" s="99"/>
      <c r="Q11" s="99"/>
      <c r="R11" s="99"/>
      <c r="S11" s="100"/>
    </row>
    <row r="12" spans="1:20" s="62" customFormat="1" ht="27.95" customHeight="1" thickBot="1" x14ac:dyDescent="0.3">
      <c r="A12" s="82" t="s">
        <v>32</v>
      </c>
      <c r="B12" s="83"/>
      <c r="C12" s="83"/>
      <c r="D12" s="83"/>
      <c r="E12" s="83"/>
      <c r="F12" s="83"/>
      <c r="G12" s="83"/>
      <c r="H12" s="83"/>
      <c r="I12" s="83"/>
      <c r="J12" s="83"/>
      <c r="K12" s="83"/>
      <c r="L12" s="83"/>
      <c r="M12" s="84"/>
      <c r="N12" s="58">
        <f>SUM(N7:N11)</f>
        <v>0</v>
      </c>
      <c r="O12" s="59"/>
      <c r="P12" s="60"/>
      <c r="Q12" s="60"/>
      <c r="R12" s="60"/>
      <c r="S12" s="61"/>
    </row>
    <row r="13" spans="1:20" x14ac:dyDescent="0.25">
      <c r="L13" s="67" t="s">
        <v>40</v>
      </c>
    </row>
  </sheetData>
  <mergeCells count="8">
    <mergeCell ref="O11:S11"/>
    <mergeCell ref="A12:M12"/>
    <mergeCell ref="B1:L1"/>
    <mergeCell ref="B2:L2"/>
    <mergeCell ref="B3:P3"/>
    <mergeCell ref="B4:P4"/>
    <mergeCell ref="A5:N5"/>
    <mergeCell ref="O5:S5"/>
  </mergeCells>
  <dataValidations count="1">
    <dataValidation allowBlank="1" showInputMessage="1" showErrorMessage="1" promptTitle="Enter Justification" sqref="E7"/>
  </dataValidations>
  <pageMargins left="1" right="0.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workbookViewId="0">
      <selection activeCell="E5" sqref="E5"/>
    </sheetView>
  </sheetViews>
  <sheetFormatPr defaultColWidth="10.875" defaultRowHeight="12.75" x14ac:dyDescent="0.2"/>
  <cols>
    <col min="1" max="1" width="10.875" style="1"/>
    <col min="2" max="3" width="9.625" style="1" customWidth="1"/>
    <col min="4" max="5" width="31" style="1" customWidth="1"/>
    <col min="6" max="6" width="8.375" style="1" customWidth="1"/>
    <col min="7" max="7" width="9.625" style="1" customWidth="1"/>
    <col min="8" max="8" width="8.375" style="1" customWidth="1"/>
    <col min="9" max="9" width="9" style="1" customWidth="1"/>
    <col min="10" max="10" width="6" style="1" customWidth="1"/>
    <col min="11" max="13" width="8.375" style="1" customWidth="1"/>
    <col min="14" max="14" width="10.875" style="1" customWidth="1"/>
    <col min="15" max="18" width="10.875" style="4"/>
    <col min="19" max="19" width="12.375" style="1" bestFit="1" customWidth="1"/>
    <col min="20" max="20" width="16.125" style="1" customWidth="1"/>
    <col min="21" max="16384" width="10.875" style="1"/>
  </cols>
  <sheetData>
    <row r="1" spans="1:20" x14ac:dyDescent="0.2">
      <c r="B1" s="108" t="s">
        <v>0</v>
      </c>
      <c r="C1" s="108"/>
      <c r="D1" s="108"/>
      <c r="E1" s="108"/>
      <c r="F1" s="108"/>
      <c r="G1" s="108"/>
      <c r="H1" s="108"/>
      <c r="I1" s="108"/>
      <c r="J1" s="108"/>
      <c r="K1" s="108"/>
      <c r="L1" s="108"/>
      <c r="M1" s="108"/>
      <c r="N1" s="108"/>
    </row>
    <row r="2" spans="1:20" ht="36" customHeight="1" x14ac:dyDescent="0.2">
      <c r="B2" s="109" t="s">
        <v>41</v>
      </c>
      <c r="C2" s="110"/>
      <c r="D2" s="111"/>
      <c r="E2" s="111"/>
      <c r="F2" s="111"/>
      <c r="G2" s="111"/>
      <c r="H2" s="111"/>
      <c r="I2" s="111"/>
      <c r="J2" s="111"/>
      <c r="K2" s="111"/>
      <c r="L2" s="111"/>
      <c r="M2" s="111"/>
      <c r="N2" s="111"/>
      <c r="O2" s="111"/>
      <c r="P2" s="111"/>
      <c r="Q2" s="111"/>
      <c r="R2" s="112"/>
    </row>
    <row r="3" spans="1:20" ht="27" customHeight="1" thickBot="1" x14ac:dyDescent="0.25">
      <c r="B3" s="88" t="s">
        <v>42</v>
      </c>
      <c r="C3" s="89"/>
      <c r="D3" s="90"/>
      <c r="E3" s="90"/>
      <c r="F3" s="90"/>
      <c r="G3" s="90"/>
      <c r="H3" s="90"/>
      <c r="I3" s="90"/>
      <c r="J3" s="90"/>
      <c r="K3" s="90"/>
      <c r="L3" s="90"/>
      <c r="M3" s="90"/>
      <c r="N3" s="90"/>
      <c r="O3" s="90"/>
      <c r="P3" s="90"/>
      <c r="Q3" s="90"/>
      <c r="R3" s="90"/>
    </row>
    <row r="4" spans="1:20" ht="21" customHeight="1" thickBot="1" x14ac:dyDescent="0.25">
      <c r="B4" s="16"/>
      <c r="C4" s="17"/>
      <c r="D4" s="17"/>
      <c r="E4" s="17"/>
      <c r="F4" s="17"/>
      <c r="G4" s="17"/>
      <c r="H4" s="17"/>
      <c r="I4" s="17"/>
      <c r="J4" s="17"/>
      <c r="K4" s="17"/>
      <c r="L4" s="17"/>
      <c r="M4" s="17"/>
      <c r="N4" s="17"/>
      <c r="O4" s="113" t="s">
        <v>3</v>
      </c>
      <c r="P4" s="114"/>
      <c r="Q4" s="114"/>
      <c r="R4" s="114"/>
      <c r="S4" s="114"/>
      <c r="T4" s="29"/>
    </row>
    <row r="5" spans="1:20" s="2" customFormat="1" ht="132.75" thickBot="1" x14ac:dyDescent="0.3">
      <c r="A5" s="63" t="s">
        <v>43</v>
      </c>
      <c r="B5" s="25" t="s">
        <v>44</v>
      </c>
      <c r="C5" s="64" t="s">
        <v>7</v>
      </c>
      <c r="D5" s="63" t="s">
        <v>45</v>
      </c>
      <c r="E5" s="65" t="s">
        <v>9</v>
      </c>
      <c r="F5" s="63" t="s">
        <v>10</v>
      </c>
      <c r="G5" s="63" t="s">
        <v>11</v>
      </c>
      <c r="H5" s="63" t="s">
        <v>12</v>
      </c>
      <c r="I5" s="63" t="s">
        <v>13</v>
      </c>
      <c r="J5" s="63" t="s">
        <v>46</v>
      </c>
      <c r="K5" s="63" t="s">
        <v>15</v>
      </c>
      <c r="L5" s="63" t="s">
        <v>16</v>
      </c>
      <c r="M5" s="63" t="s">
        <v>17</v>
      </c>
      <c r="N5" s="63" t="s">
        <v>18</v>
      </c>
      <c r="O5" s="23" t="s">
        <v>19</v>
      </c>
      <c r="P5" s="23" t="s">
        <v>20</v>
      </c>
      <c r="Q5" s="23" t="s">
        <v>21</v>
      </c>
      <c r="R5" s="23" t="s">
        <v>22</v>
      </c>
      <c r="S5" s="24" t="s">
        <v>23</v>
      </c>
      <c r="T5" s="30" t="s">
        <v>4</v>
      </c>
    </row>
    <row r="6" spans="1:20" s="2" customFormat="1" ht="44.25" customHeight="1" x14ac:dyDescent="0.2">
      <c r="A6" s="11"/>
      <c r="B6" s="12"/>
      <c r="C6" s="77"/>
      <c r="D6" s="36"/>
      <c r="E6" s="76"/>
      <c r="F6" s="9"/>
      <c r="G6" s="9"/>
      <c r="H6" s="9"/>
      <c r="I6" s="14"/>
      <c r="J6" s="13"/>
      <c r="K6" s="14">
        <f>I6*J6</f>
        <v>0</v>
      </c>
      <c r="L6" s="27"/>
      <c r="M6" s="27"/>
      <c r="N6" s="37">
        <f>K6+L6+M6</f>
        <v>0</v>
      </c>
      <c r="O6" s="31"/>
      <c r="P6" s="18"/>
      <c r="Q6" s="18"/>
      <c r="R6" s="18"/>
      <c r="S6" s="18"/>
      <c r="T6" s="32"/>
    </row>
    <row r="7" spans="1:20" s="2" customFormat="1" ht="52.5" customHeight="1" x14ac:dyDescent="0.2">
      <c r="A7" s="6"/>
      <c r="B7" s="15"/>
      <c r="C7" s="77"/>
      <c r="D7" s="8"/>
      <c r="E7" s="76"/>
      <c r="F7" s="9"/>
      <c r="G7" s="9"/>
      <c r="H7" s="9"/>
      <c r="I7" s="14"/>
      <c r="J7" s="13"/>
      <c r="K7" s="14">
        <f>I7*J7</f>
        <v>0</v>
      </c>
      <c r="L7" s="27"/>
      <c r="M7" s="27"/>
      <c r="N7" s="5">
        <f>K7+L7+M7</f>
        <v>0</v>
      </c>
      <c r="O7" s="31"/>
      <c r="P7" s="18"/>
      <c r="Q7" s="18"/>
      <c r="R7" s="18"/>
      <c r="S7" s="19"/>
      <c r="T7" s="32"/>
    </row>
    <row r="8" spans="1:20" s="2" customFormat="1" ht="46.5" customHeight="1" x14ac:dyDescent="0.2">
      <c r="A8" s="6"/>
      <c r="B8" s="15"/>
      <c r="C8" s="77"/>
      <c r="D8" s="8"/>
      <c r="E8" s="76"/>
      <c r="F8" s="9"/>
      <c r="G8" s="9"/>
      <c r="H8" s="9"/>
      <c r="I8" s="14"/>
      <c r="J8" s="13"/>
      <c r="K8" s="14">
        <f>I8*J8</f>
        <v>0</v>
      </c>
      <c r="L8" s="27"/>
      <c r="M8" s="27"/>
      <c r="N8" s="5">
        <f>K8+L8+M8</f>
        <v>0</v>
      </c>
      <c r="O8" s="31"/>
      <c r="P8" s="18"/>
      <c r="Q8" s="18"/>
      <c r="R8" s="18"/>
      <c r="S8" s="19"/>
      <c r="T8" s="32"/>
    </row>
    <row r="9" spans="1:20" ht="48.75" customHeight="1" thickBot="1" x14ac:dyDescent="0.25">
      <c r="A9" s="20" t="s">
        <v>47</v>
      </c>
      <c r="B9" s="7"/>
      <c r="C9" s="10"/>
      <c r="D9" s="10"/>
      <c r="E9" s="76"/>
      <c r="F9" s="10"/>
      <c r="G9" s="10"/>
      <c r="H9" s="10"/>
      <c r="I9" s="10"/>
      <c r="J9" s="10"/>
      <c r="K9" s="10"/>
      <c r="L9" s="10"/>
      <c r="M9" s="10"/>
      <c r="N9" s="28">
        <f t="shared" ref="N9:S9" si="0" xml:space="preserve"> SUM(N6:N8)</f>
        <v>0</v>
      </c>
      <c r="O9" s="33">
        <f t="shared" si="0"/>
        <v>0</v>
      </c>
      <c r="P9" s="34">
        <f t="shared" si="0"/>
        <v>0</v>
      </c>
      <c r="Q9" s="34">
        <f t="shared" si="0"/>
        <v>0</v>
      </c>
      <c r="R9" s="34">
        <f t="shared" si="0"/>
        <v>0</v>
      </c>
      <c r="S9" s="34">
        <f t="shared" si="0"/>
        <v>0</v>
      </c>
      <c r="T9" s="35"/>
    </row>
  </sheetData>
  <mergeCells count="4">
    <mergeCell ref="B1:N1"/>
    <mergeCell ref="B2:R2"/>
    <mergeCell ref="B3:R3"/>
    <mergeCell ref="O4:S4"/>
  </mergeCells>
  <dataValidations xWindow="503" yWindow="428" count="1">
    <dataValidation allowBlank="1" showInputMessage="1" showErrorMessage="1" promptTitle="Enter Justification" sqref="E6"/>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opLeftCell="E5" workbookViewId="0">
      <selection activeCell="D7" sqref="D7"/>
    </sheetView>
  </sheetViews>
  <sheetFormatPr defaultColWidth="11" defaultRowHeight="15.75" x14ac:dyDescent="0.25"/>
  <cols>
    <col min="1" max="1" width="9.125" style="3" customWidth="1"/>
    <col min="2" max="3" width="12.125" customWidth="1"/>
    <col min="4" max="5" width="25.875" customWidth="1"/>
    <col min="6" max="6" width="7.125" customWidth="1"/>
    <col min="7" max="7" width="9.625" customWidth="1"/>
    <col min="8" max="8" width="8.5" customWidth="1"/>
    <col min="9" max="9" width="12" customWidth="1"/>
    <col min="10" max="10" width="5.375" customWidth="1"/>
    <col min="11" max="11" width="12.125" customWidth="1"/>
    <col min="12" max="12" width="11.125" customWidth="1"/>
    <col min="13" max="13" width="9" customWidth="1"/>
    <col min="14" max="14" width="14.875" customWidth="1"/>
    <col min="15" max="15" width="9" customWidth="1"/>
    <col min="16" max="16" width="9.125" customWidth="1"/>
    <col min="17" max="17" width="24.125" customWidth="1"/>
  </cols>
  <sheetData>
    <row r="1" spans="1:21" x14ac:dyDescent="0.25">
      <c r="B1" s="101" t="s">
        <v>0</v>
      </c>
      <c r="C1" s="101"/>
      <c r="D1" s="101"/>
      <c r="E1" s="101"/>
      <c r="F1" s="101"/>
      <c r="G1" s="101"/>
      <c r="H1" s="101"/>
      <c r="I1" s="101"/>
      <c r="J1" s="101"/>
      <c r="K1" s="101"/>
      <c r="L1" s="101"/>
    </row>
    <row r="2" spans="1:21" x14ac:dyDescent="0.25">
      <c r="B2" s="102" t="s">
        <v>34</v>
      </c>
      <c r="C2" s="102"/>
      <c r="D2" s="102"/>
      <c r="E2" s="102"/>
      <c r="F2" s="102"/>
      <c r="G2" s="102"/>
      <c r="H2" s="102"/>
      <c r="I2" s="102"/>
      <c r="J2" s="102"/>
      <c r="K2" s="102"/>
      <c r="L2" s="102"/>
    </row>
    <row r="3" spans="1:21" ht="43.7" customHeight="1" x14ac:dyDescent="0.25">
      <c r="B3" s="103" t="s">
        <v>35</v>
      </c>
      <c r="C3" s="104"/>
      <c r="D3" s="104"/>
      <c r="E3" s="104"/>
      <c r="F3" s="104"/>
      <c r="G3" s="104"/>
      <c r="H3" s="104"/>
      <c r="I3" s="104"/>
      <c r="J3" s="104"/>
      <c r="K3" s="104"/>
      <c r="L3" s="104"/>
      <c r="M3" s="104"/>
      <c r="N3" s="104"/>
      <c r="O3" s="104"/>
      <c r="P3" s="104"/>
    </row>
    <row r="4" spans="1:21" ht="55.7" customHeight="1" x14ac:dyDescent="0.25">
      <c r="B4" s="105" t="s">
        <v>36</v>
      </c>
      <c r="C4" s="106"/>
      <c r="D4" s="106"/>
      <c r="E4" s="106"/>
      <c r="F4" s="106"/>
      <c r="G4" s="106"/>
      <c r="H4" s="106"/>
      <c r="I4" s="106"/>
      <c r="J4" s="106"/>
      <c r="K4" s="106"/>
      <c r="L4" s="106"/>
      <c r="M4" s="106"/>
      <c r="N4" s="106"/>
      <c r="O4" s="106"/>
      <c r="P4" s="106"/>
    </row>
    <row r="5" spans="1:21" s="39" customFormat="1" ht="31.7" customHeight="1" x14ac:dyDescent="0.25">
      <c r="A5" s="95"/>
      <c r="B5" s="95"/>
      <c r="C5" s="95"/>
      <c r="D5" s="95"/>
      <c r="E5" s="95"/>
      <c r="F5" s="95"/>
      <c r="G5" s="95"/>
      <c r="H5" s="95"/>
      <c r="I5" s="95"/>
      <c r="J5" s="95"/>
      <c r="K5" s="95"/>
      <c r="L5" s="95"/>
      <c r="M5" s="95"/>
      <c r="N5" s="95"/>
      <c r="O5" s="107" t="s">
        <v>3</v>
      </c>
      <c r="P5" s="107"/>
      <c r="Q5" s="107"/>
      <c r="R5" s="107"/>
      <c r="S5" s="107"/>
    </row>
    <row r="6" spans="1:21" s="22" customFormat="1" ht="144" x14ac:dyDescent="0.25">
      <c r="A6" s="63" t="s">
        <v>5</v>
      </c>
      <c r="B6" s="64" t="s">
        <v>37</v>
      </c>
      <c r="C6" s="64" t="s">
        <v>7</v>
      </c>
      <c r="D6" s="65" t="s">
        <v>8</v>
      </c>
      <c r="E6" s="65" t="s">
        <v>9</v>
      </c>
      <c r="F6" s="63" t="s">
        <v>10</v>
      </c>
      <c r="G6" s="63" t="s">
        <v>11</v>
      </c>
      <c r="H6" s="63" t="s">
        <v>12</v>
      </c>
      <c r="I6" s="63" t="s">
        <v>13</v>
      </c>
      <c r="J6" s="63" t="s">
        <v>14</v>
      </c>
      <c r="K6" s="66" t="s">
        <v>15</v>
      </c>
      <c r="L6" s="63" t="s">
        <v>16</v>
      </c>
      <c r="M6" s="63" t="s">
        <v>17</v>
      </c>
      <c r="N6" s="63" t="s">
        <v>18</v>
      </c>
      <c r="O6" s="21" t="s">
        <v>19</v>
      </c>
      <c r="P6" s="21" t="s">
        <v>20</v>
      </c>
      <c r="Q6" s="21" t="s">
        <v>21</v>
      </c>
      <c r="R6" s="21" t="s">
        <v>22</v>
      </c>
      <c r="S6" s="21" t="s">
        <v>23</v>
      </c>
      <c r="T6" s="26" t="s">
        <v>4</v>
      </c>
    </row>
    <row r="7" spans="1:21" s="39" customFormat="1" ht="409.5" x14ac:dyDescent="0.2">
      <c r="A7" s="120" t="s">
        <v>57</v>
      </c>
      <c r="B7" s="117" t="s">
        <v>24</v>
      </c>
      <c r="C7" s="117" t="s">
        <v>75</v>
      </c>
      <c r="D7" s="128" t="s">
        <v>76</v>
      </c>
      <c r="E7" s="128" t="s">
        <v>77</v>
      </c>
      <c r="F7" s="129" t="s">
        <v>78</v>
      </c>
      <c r="G7" s="129" t="s">
        <v>27</v>
      </c>
      <c r="H7" s="129"/>
      <c r="I7" s="120" t="s">
        <v>79</v>
      </c>
      <c r="J7" s="115"/>
      <c r="K7" s="121"/>
      <c r="L7" s="121"/>
      <c r="M7" s="121"/>
      <c r="N7" s="122"/>
      <c r="O7" s="130"/>
      <c r="P7" s="131"/>
      <c r="Q7" s="132"/>
      <c r="R7" s="132"/>
      <c r="S7" s="131"/>
      <c r="T7" s="133"/>
      <c r="U7" s="133"/>
    </row>
    <row r="8" spans="1:21" s="39" customFormat="1" ht="12.75" x14ac:dyDescent="0.2">
      <c r="A8" s="38"/>
      <c r="B8" s="54"/>
      <c r="C8" s="54"/>
      <c r="D8" s="43"/>
      <c r="E8" s="43"/>
      <c r="F8" s="44"/>
      <c r="G8" s="44"/>
      <c r="H8" s="44"/>
      <c r="I8" s="48"/>
      <c r="J8" s="38"/>
      <c r="K8" s="49"/>
      <c r="L8" s="49"/>
      <c r="M8" s="49"/>
      <c r="N8" s="50"/>
      <c r="O8" s="51"/>
      <c r="P8" s="52"/>
      <c r="Q8" s="41"/>
      <c r="R8" s="41"/>
      <c r="S8" s="53"/>
    </row>
    <row r="9" spans="1:21" s="39" customFormat="1" ht="12.75" x14ac:dyDescent="0.2">
      <c r="A9" s="38"/>
      <c r="B9" s="55"/>
      <c r="C9" s="55"/>
      <c r="D9" s="43"/>
      <c r="E9" s="43"/>
      <c r="F9" s="44"/>
      <c r="G9" s="44"/>
      <c r="H9" s="43"/>
      <c r="I9" s="46"/>
      <c r="J9" s="45"/>
      <c r="K9" s="49"/>
      <c r="L9" s="49"/>
      <c r="M9" s="49"/>
      <c r="N9" s="50"/>
      <c r="O9" s="51"/>
      <c r="P9" s="52"/>
      <c r="Q9" s="41"/>
      <c r="R9" s="41"/>
      <c r="S9" s="53"/>
    </row>
    <row r="10" spans="1:21" s="22" customFormat="1" ht="20.25" customHeight="1" x14ac:dyDescent="0.2">
      <c r="A10" s="38"/>
      <c r="B10" s="55"/>
      <c r="C10" s="55"/>
      <c r="D10" s="43"/>
      <c r="E10" s="43"/>
      <c r="F10" s="44"/>
      <c r="G10" s="44"/>
      <c r="H10" s="43"/>
      <c r="I10" s="46"/>
      <c r="J10" s="45"/>
      <c r="K10" s="49"/>
      <c r="L10" s="49"/>
      <c r="M10" s="49"/>
      <c r="N10" s="50"/>
      <c r="O10" s="21"/>
      <c r="P10" s="21"/>
      <c r="Q10" s="21"/>
      <c r="R10" s="21"/>
      <c r="S10" s="53"/>
    </row>
    <row r="11" spans="1:21" s="39" customFormat="1" ht="13.5" thickBot="1" x14ac:dyDescent="0.25">
      <c r="A11" s="38"/>
      <c r="B11" s="55"/>
      <c r="C11" s="55"/>
      <c r="D11" s="43"/>
      <c r="E11" s="43"/>
      <c r="F11" s="44"/>
      <c r="G11" s="44"/>
      <c r="H11" s="43"/>
      <c r="I11" s="46"/>
      <c r="J11" s="45"/>
      <c r="K11" s="49"/>
      <c r="L11" s="49"/>
      <c r="M11" s="49"/>
      <c r="N11" s="50"/>
      <c r="O11" s="98" t="s">
        <v>39</v>
      </c>
      <c r="P11" s="99"/>
      <c r="Q11" s="99"/>
      <c r="R11" s="99"/>
      <c r="S11" s="100"/>
    </row>
    <row r="12" spans="1:21" s="62" customFormat="1" ht="27.95" customHeight="1" thickBot="1" x14ac:dyDescent="0.3">
      <c r="A12" s="82" t="s">
        <v>32</v>
      </c>
      <c r="B12" s="83"/>
      <c r="C12" s="83"/>
      <c r="D12" s="83"/>
      <c r="E12" s="83"/>
      <c r="F12" s="83"/>
      <c r="G12" s="83"/>
      <c r="H12" s="83"/>
      <c r="I12" s="83"/>
      <c r="J12" s="83"/>
      <c r="K12" s="83"/>
      <c r="L12" s="83"/>
      <c r="M12" s="84"/>
      <c r="N12" s="58">
        <f>SUM(N7:N11)</f>
        <v>0</v>
      </c>
      <c r="O12" s="59"/>
      <c r="P12" s="60"/>
      <c r="Q12" s="60"/>
      <c r="R12" s="60"/>
      <c r="S12" s="61"/>
    </row>
    <row r="13" spans="1:21" x14ac:dyDescent="0.25">
      <c r="L13" s="67" t="s">
        <v>40</v>
      </c>
    </row>
  </sheetData>
  <mergeCells count="8">
    <mergeCell ref="O11:S11"/>
    <mergeCell ref="A12:M12"/>
    <mergeCell ref="B2:L2"/>
    <mergeCell ref="B1:L1"/>
    <mergeCell ref="B3:P3"/>
    <mergeCell ref="B4:P4"/>
    <mergeCell ref="A5:N5"/>
    <mergeCell ref="O5:S5"/>
  </mergeCells>
  <phoneticPr fontId="2" type="noConversion"/>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Facility Requests</vt:lpstr>
      <vt:lpstr>Emergency Requests</vt:lpstr>
      <vt:lpstr>Big Ticket Item List</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Windows User</cp:lastModifiedBy>
  <cp:revision/>
  <dcterms:created xsi:type="dcterms:W3CDTF">2016-03-02T05:06:15Z</dcterms:created>
  <dcterms:modified xsi:type="dcterms:W3CDTF">2023-01-24T08:29:11Z</dcterms:modified>
  <cp:category/>
  <cp:contentStatus/>
</cp:coreProperties>
</file>